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"/>
    </mc:Choice>
  </mc:AlternateContent>
  <bookViews>
    <workbookView xWindow="0" yWindow="0" windowWidth="0" windowHeight="0"/>
  </bookViews>
  <sheets>
    <sheet name="Rekapitulace stavby" sheetId="1" r:id="rId1"/>
    <sheet name="SO 101 - Komunikace" sheetId="2" r:id="rId2"/>
    <sheet name="VRN - Vedlejší rozpočtové..." sheetId="3" r:id="rId3"/>
    <sheet name="SO 181 - Přechodné doprav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101 - Komunikace'!$C$85:$K$296</definedName>
    <definedName name="_xlnm.Print_Area" localSheetId="1">'SO 101 - Komunikace'!$C$4:$J$39,'SO 101 - Komunikace'!$C$45:$J$67,'SO 101 - Komunikace'!$C$73:$K$296</definedName>
    <definedName name="_xlnm.Print_Titles" localSheetId="1">'SO 101 - Komunikace'!$85:$85</definedName>
    <definedName name="_xlnm._FilterDatabase" localSheetId="2" hidden="1">'VRN - Vedlejší rozpočtové...'!$C$85:$K$107</definedName>
    <definedName name="_xlnm.Print_Area" localSheetId="2">'VRN - Vedlejší rozpočtové...'!$C$4:$J$39,'VRN - Vedlejší rozpočtové...'!$C$45:$J$67,'VRN - Vedlejší rozpočtové...'!$C$73:$K$107</definedName>
    <definedName name="_xlnm.Print_Titles" localSheetId="2">'VRN - Vedlejší rozpočtové...'!$85:$85</definedName>
    <definedName name="_xlnm._FilterDatabase" localSheetId="3" hidden="1">'SO 181 - Přechodné doprav...'!$C$82:$K$104</definedName>
    <definedName name="_xlnm.Print_Area" localSheetId="3">'SO 181 - Přechodné doprav...'!$C$4:$J$39,'SO 181 - Přechodné doprav...'!$C$45:$J$64,'SO 181 - Přechodné doprav...'!$C$70:$K$104</definedName>
    <definedName name="_xlnm.Print_Titles" localSheetId="3">'SO 181 - Přechodné doprav...'!$82:$82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03"/>
  <c r="BH103"/>
  <c r="BG103"/>
  <c r="BF103"/>
  <c r="T103"/>
  <c r="T102"/>
  <c r="R103"/>
  <c r="R102"/>
  <c r="P103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6"/>
  <c r="BH96"/>
  <c r="BG96"/>
  <c r="BF96"/>
  <c r="T96"/>
  <c r="R96"/>
  <c r="P96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BI86"/>
  <c r="BH86"/>
  <c r="BG86"/>
  <c r="BF86"/>
  <c r="T86"/>
  <c r="R86"/>
  <c r="P86"/>
  <c r="F77"/>
  <c r="E75"/>
  <c r="F52"/>
  <c r="E50"/>
  <c r="J24"/>
  <c r="E24"/>
  <c r="J80"/>
  <c r="J23"/>
  <c r="J21"/>
  <c r="E21"/>
  <c r="J54"/>
  <c r="J20"/>
  <c r="J18"/>
  <c r="E18"/>
  <c r="F55"/>
  <c r="J17"/>
  <c r="J15"/>
  <c r="E15"/>
  <c r="F79"/>
  <c r="J14"/>
  <c r="J12"/>
  <c r="J77"/>
  <c r="E7"/>
  <c r="E73"/>
  <c i="3" r="J37"/>
  <c r="J36"/>
  <c i="1" r="AY56"/>
  <c i="3" r="J35"/>
  <c i="1" r="AX56"/>
  <c i="3" r="BI106"/>
  <c r="BH106"/>
  <c r="BG106"/>
  <c r="BF106"/>
  <c r="T106"/>
  <c r="T105"/>
  <c r="R106"/>
  <c r="R105"/>
  <c r="P106"/>
  <c r="P105"/>
  <c r="BI104"/>
  <c r="BH104"/>
  <c r="BG104"/>
  <c r="BF104"/>
  <c r="T104"/>
  <c r="T103"/>
  <c r="R104"/>
  <c r="R103"/>
  <c r="P104"/>
  <c r="P103"/>
  <c r="BI102"/>
  <c r="BH102"/>
  <c r="BG102"/>
  <c r="BF102"/>
  <c r="T102"/>
  <c r="R102"/>
  <c r="P102"/>
  <c r="BI101"/>
  <c r="BH101"/>
  <c r="BG101"/>
  <c r="BF101"/>
  <c r="T101"/>
  <c r="R101"/>
  <c r="P101"/>
  <c r="BI99"/>
  <c r="BH99"/>
  <c r="BG99"/>
  <c r="BF99"/>
  <c r="T99"/>
  <c r="T98"/>
  <c r="R99"/>
  <c r="R98"/>
  <c r="P99"/>
  <c r="P98"/>
  <c r="BI97"/>
  <c r="BH97"/>
  <c r="BG97"/>
  <c r="BF97"/>
  <c r="T97"/>
  <c r="T96"/>
  <c r="R97"/>
  <c r="R96"/>
  <c r="P97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F80"/>
  <c r="E78"/>
  <c r="F52"/>
  <c r="E50"/>
  <c r="J24"/>
  <c r="E24"/>
  <c r="J55"/>
  <c r="J23"/>
  <c r="J21"/>
  <c r="E21"/>
  <c r="J54"/>
  <c r="J20"/>
  <c r="J18"/>
  <c r="E18"/>
  <c r="F83"/>
  <c r="J17"/>
  <c r="J15"/>
  <c r="E15"/>
  <c r="F82"/>
  <c r="J14"/>
  <c r="J12"/>
  <c r="J80"/>
  <c r="E7"/>
  <c r="E76"/>
  <c i="2" r="J37"/>
  <c r="J36"/>
  <c i="1" r="AY55"/>
  <c i="2" r="J35"/>
  <c i="1" r="AX55"/>
  <c i="2" r="BI295"/>
  <c r="BH295"/>
  <c r="BG295"/>
  <c r="BF295"/>
  <c r="T295"/>
  <c r="R295"/>
  <c r="P295"/>
  <c r="BI293"/>
  <c r="BH293"/>
  <c r="BG293"/>
  <c r="BF293"/>
  <c r="T293"/>
  <c r="R293"/>
  <c r="P293"/>
  <c r="BI289"/>
  <c r="BH289"/>
  <c r="BG289"/>
  <c r="BF289"/>
  <c r="T289"/>
  <c r="R289"/>
  <c r="P289"/>
  <c r="BI286"/>
  <c r="BH286"/>
  <c r="BG286"/>
  <c r="BF286"/>
  <c r="T286"/>
  <c r="R286"/>
  <c r="P286"/>
  <c r="BI283"/>
  <c r="BH283"/>
  <c r="BG283"/>
  <c r="BF283"/>
  <c r="T283"/>
  <c r="R283"/>
  <c r="P283"/>
  <c r="BI279"/>
  <c r="BH279"/>
  <c r="BG279"/>
  <c r="BF279"/>
  <c r="T279"/>
  <c r="R279"/>
  <c r="P279"/>
  <c r="BI275"/>
  <c r="BH275"/>
  <c r="BG275"/>
  <c r="BF275"/>
  <c r="T275"/>
  <c r="R275"/>
  <c r="P275"/>
  <c r="BI270"/>
  <c r="BH270"/>
  <c r="BG270"/>
  <c r="BF270"/>
  <c r="T270"/>
  <c r="R270"/>
  <c r="P270"/>
  <c r="BI266"/>
  <c r="BH266"/>
  <c r="BG266"/>
  <c r="BF266"/>
  <c r="T266"/>
  <c r="R266"/>
  <c r="P266"/>
  <c r="BI261"/>
  <c r="BH261"/>
  <c r="BG261"/>
  <c r="BF261"/>
  <c r="T261"/>
  <c r="R261"/>
  <c r="P261"/>
  <c r="BI257"/>
  <c r="BH257"/>
  <c r="BG257"/>
  <c r="BF257"/>
  <c r="T257"/>
  <c r="R257"/>
  <c r="P257"/>
  <c r="BI254"/>
  <c r="BH254"/>
  <c r="BG254"/>
  <c r="BF254"/>
  <c r="T254"/>
  <c r="R254"/>
  <c r="P254"/>
  <c r="BI249"/>
  <c r="BH249"/>
  <c r="BG249"/>
  <c r="BF249"/>
  <c r="T249"/>
  <c r="R249"/>
  <c r="P249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3"/>
  <c r="BH233"/>
  <c r="BG233"/>
  <c r="BF233"/>
  <c r="T233"/>
  <c r="R233"/>
  <c r="P233"/>
  <c r="BI228"/>
  <c r="BH228"/>
  <c r="BG228"/>
  <c r="BF228"/>
  <c r="T228"/>
  <c r="R228"/>
  <c r="P228"/>
  <c r="BI220"/>
  <c r="BH220"/>
  <c r="BG220"/>
  <c r="BF220"/>
  <c r="T220"/>
  <c r="R220"/>
  <c r="P220"/>
  <c r="BI213"/>
  <c r="BH213"/>
  <c r="BG213"/>
  <c r="BF213"/>
  <c r="T213"/>
  <c r="R213"/>
  <c r="P213"/>
  <c r="BI208"/>
  <c r="BH208"/>
  <c r="BG208"/>
  <c r="BF208"/>
  <c r="T208"/>
  <c r="R208"/>
  <c r="P208"/>
  <c r="BI197"/>
  <c r="BH197"/>
  <c r="BG197"/>
  <c r="BF197"/>
  <c r="T197"/>
  <c r="R197"/>
  <c r="P197"/>
  <c r="BI186"/>
  <c r="BH186"/>
  <c r="BG186"/>
  <c r="BF186"/>
  <c r="T186"/>
  <c r="R186"/>
  <c r="P186"/>
  <c r="BI184"/>
  <c r="BH184"/>
  <c r="BG184"/>
  <c r="BF184"/>
  <c r="T184"/>
  <c r="R184"/>
  <c r="P184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T149"/>
  <c r="R150"/>
  <c r="R149"/>
  <c r="P150"/>
  <c r="P149"/>
  <c r="BI147"/>
  <c r="BH147"/>
  <c r="BG147"/>
  <c r="BF147"/>
  <c r="T147"/>
  <c r="R147"/>
  <c r="P147"/>
  <c r="BI142"/>
  <c r="BH142"/>
  <c r="BG142"/>
  <c r="BF142"/>
  <c r="T142"/>
  <c r="R142"/>
  <c r="P142"/>
  <c r="BI138"/>
  <c r="BH138"/>
  <c r="BG138"/>
  <c r="BF138"/>
  <c r="T138"/>
  <c r="R138"/>
  <c r="P138"/>
  <c r="BI135"/>
  <c r="BH135"/>
  <c r="BG135"/>
  <c r="BF135"/>
  <c r="T135"/>
  <c r="R135"/>
  <c r="P135"/>
  <c r="BI129"/>
  <c r="BH129"/>
  <c r="BG129"/>
  <c r="BF129"/>
  <c r="T129"/>
  <c r="R129"/>
  <c r="P129"/>
  <c r="BI124"/>
  <c r="BH124"/>
  <c r="BG124"/>
  <c r="BF124"/>
  <c r="T124"/>
  <c r="R124"/>
  <c r="P124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1"/>
  <c r="BH101"/>
  <c r="BG101"/>
  <c r="BF101"/>
  <c r="T101"/>
  <c r="R101"/>
  <c r="P101"/>
  <c r="BI96"/>
  <c r="BH96"/>
  <c r="BG96"/>
  <c r="BF96"/>
  <c r="T96"/>
  <c r="R96"/>
  <c r="P96"/>
  <c r="BI89"/>
  <c r="BH89"/>
  <c r="BG89"/>
  <c r="BF89"/>
  <c r="T89"/>
  <c r="R89"/>
  <c r="P89"/>
  <c r="F80"/>
  <c r="E78"/>
  <c r="F52"/>
  <c r="E50"/>
  <c r="J24"/>
  <c r="E24"/>
  <c r="J83"/>
  <c r="J23"/>
  <c r="J21"/>
  <c r="E21"/>
  <c r="J82"/>
  <c r="J20"/>
  <c r="J18"/>
  <c r="E18"/>
  <c r="F55"/>
  <c r="J17"/>
  <c r="J15"/>
  <c r="E15"/>
  <c r="F82"/>
  <c r="J14"/>
  <c r="J12"/>
  <c r="J52"/>
  <c r="E7"/>
  <c r="E48"/>
  <c i="1" r="L50"/>
  <c r="AM50"/>
  <c r="AM49"/>
  <c r="L49"/>
  <c r="AM47"/>
  <c r="L47"/>
  <c r="L45"/>
  <c r="L44"/>
  <c i="4" r="BK103"/>
  <c r="BK96"/>
  <c i="3" r="J106"/>
  <c r="BK95"/>
  <c i="2" r="BK279"/>
  <c r="J240"/>
  <c r="J174"/>
  <c r="BK160"/>
  <c r="BK138"/>
  <c r="BK119"/>
  <c i="4" r="J103"/>
  <c r="BK98"/>
  <c r="J88"/>
  <c i="3" r="J97"/>
  <c i="2" r="J293"/>
  <c r="J279"/>
  <c r="BK233"/>
  <c r="BK213"/>
  <c r="BK178"/>
  <c r="BK161"/>
  <c r="BK142"/>
  <c r="BK89"/>
  <c i="4" r="BK90"/>
  <c i="3" r="BK101"/>
  <c r="J89"/>
  <c i="2" r="BK257"/>
  <c r="BK240"/>
  <c r="BK180"/>
  <c r="BK172"/>
  <c r="J119"/>
  <c r="J96"/>
  <c r="BK293"/>
  <c r="BK249"/>
  <c r="J184"/>
  <c r="J156"/>
  <c r="J142"/>
  <c r="BK101"/>
  <c i="4" r="J99"/>
  <c r="J86"/>
  <c i="3" r="J101"/>
  <c r="BK91"/>
  <c i="2" r="BK283"/>
  <c r="BK266"/>
  <c r="BK176"/>
  <c r="J163"/>
  <c r="J150"/>
  <c r="BK135"/>
  <c r="BK96"/>
  <c i="4" r="J100"/>
  <c r="J90"/>
  <c i="3" r="BK99"/>
  <c r="BK93"/>
  <c r="BK90"/>
  <c i="2" r="J283"/>
  <c r="J242"/>
  <c r="BK208"/>
  <c r="J180"/>
  <c r="BK156"/>
  <c r="J101"/>
  <c i="4" r="J96"/>
  <c i="3" r="BK102"/>
  <c r="J93"/>
  <c i="2" r="J261"/>
  <c r="J238"/>
  <c r="J213"/>
  <c r="BK158"/>
  <c r="BK114"/>
  <c r="BK295"/>
  <c r="J266"/>
  <c r="BK228"/>
  <c r="J167"/>
  <c r="BK150"/>
  <c r="J114"/>
  <c i="4" r="J98"/>
  <c r="BK88"/>
  <c i="3" r="J102"/>
  <c r="BK97"/>
  <c r="J90"/>
  <c i="2" r="J270"/>
  <c r="BK184"/>
  <c r="J165"/>
  <c r="J161"/>
  <c r="J147"/>
  <c r="J124"/>
  <c i="1" r="AS54"/>
  <c i="3" r="J91"/>
  <c i="2" r="BK289"/>
  <c r="BK254"/>
  <c r="J197"/>
  <c r="J176"/>
  <c r="J160"/>
  <c r="J138"/>
  <c i="4" r="BK101"/>
  <c i="3" r="BK104"/>
  <c r="J94"/>
  <c i="2" r="BK270"/>
  <c r="BK242"/>
  <c r="J228"/>
  <c r="J178"/>
  <c r="J153"/>
  <c r="J109"/>
  <c r="J295"/>
  <c r="J257"/>
  <c r="BK238"/>
  <c r="BK186"/>
  <c r="BK163"/>
  <c r="BK147"/>
  <c i="4" r="BK100"/>
  <c r="J92"/>
  <c i="3" r="J104"/>
  <c r="J99"/>
  <c i="2" r="J289"/>
  <c r="J275"/>
  <c r="J208"/>
  <c r="BK167"/>
  <c r="BK153"/>
  <c r="BK129"/>
  <c r="BK109"/>
  <c i="4" r="J101"/>
  <c r="BK92"/>
  <c i="3" r="BK106"/>
  <c r="BK94"/>
  <c r="BK89"/>
  <c i="2" r="J286"/>
  <c r="BK261"/>
  <c r="BK220"/>
  <c r="J186"/>
  <c r="BK165"/>
  <c r="J158"/>
  <c r="J129"/>
  <c i="4" r="BK99"/>
  <c r="BK86"/>
  <c i="3" r="J95"/>
  <c i="2" r="BK286"/>
  <c r="J249"/>
  <c r="J233"/>
  <c r="BK197"/>
  <c r="BK174"/>
  <c r="J135"/>
  <c r="J89"/>
  <c r="BK275"/>
  <c r="J254"/>
  <c r="J220"/>
  <c r="J172"/>
  <c r="BK124"/>
  <c l="1" r="R88"/>
  <c r="P108"/>
  <c r="BK88"/>
  <c r="T88"/>
  <c r="T108"/>
  <c r="R152"/>
  <c r="P256"/>
  <c r="BK292"/>
  <c r="J292"/>
  <c r="J66"/>
  <c r="R292"/>
  <c i="3" r="R88"/>
  <c r="P100"/>
  <c i="2" r="P88"/>
  <c r="BK152"/>
  <c r="J152"/>
  <c r="J64"/>
  <c r="T152"/>
  <c r="R256"/>
  <c r="P292"/>
  <c i="3" r="P88"/>
  <c r="P87"/>
  <c r="P86"/>
  <c i="1" r="AU56"/>
  <c i="3" r="BK100"/>
  <c r="J100"/>
  <c r="J64"/>
  <c r="T100"/>
  <c i="4" r="BK85"/>
  <c r="J85"/>
  <c r="J61"/>
  <c r="P85"/>
  <c r="BK89"/>
  <c r="J89"/>
  <c r="J62"/>
  <c r="R89"/>
  <c i="2" r="BK108"/>
  <c r="J108"/>
  <c r="J62"/>
  <c r="R108"/>
  <c r="P152"/>
  <c r="BK256"/>
  <c r="J256"/>
  <c r="J65"/>
  <c r="T256"/>
  <c r="T292"/>
  <c i="3" r="BK88"/>
  <c r="T88"/>
  <c r="T87"/>
  <c r="T86"/>
  <c r="R100"/>
  <c i="4" r="R85"/>
  <c r="R84"/>
  <c r="R83"/>
  <c r="T85"/>
  <c r="P89"/>
  <c r="T89"/>
  <c i="2" r="J54"/>
  <c r="E76"/>
  <c r="J80"/>
  <c r="F83"/>
  <c r="BE89"/>
  <c r="BE101"/>
  <c r="BE129"/>
  <c r="BE156"/>
  <c r="BE158"/>
  <c r="BE160"/>
  <c r="BE161"/>
  <c r="BE165"/>
  <c r="BE174"/>
  <c r="BE228"/>
  <c r="BE240"/>
  <c r="BE266"/>
  <c r="BE279"/>
  <c r="BE289"/>
  <c r="BE295"/>
  <c r="J55"/>
  <c r="BE124"/>
  <c r="BE138"/>
  <c r="BE142"/>
  <c r="BE176"/>
  <c r="BE213"/>
  <c r="BE249"/>
  <c r="BE254"/>
  <c i="3" r="F55"/>
  <c r="J83"/>
  <c r="BE91"/>
  <c r="BE101"/>
  <c r="BE106"/>
  <c r="BK98"/>
  <c r="J98"/>
  <c r="J63"/>
  <c i="4" r="E48"/>
  <c r="F54"/>
  <c r="J55"/>
  <c r="F80"/>
  <c r="BE88"/>
  <c i="2" r="F54"/>
  <c r="BE96"/>
  <c r="BE109"/>
  <c r="BE114"/>
  <c r="BE119"/>
  <c r="BE135"/>
  <c r="BE147"/>
  <c r="BE150"/>
  <c r="BE153"/>
  <c r="BE163"/>
  <c r="BE172"/>
  <c r="BE180"/>
  <c r="BE184"/>
  <c r="BE233"/>
  <c r="BE238"/>
  <c r="BE270"/>
  <c r="BE275"/>
  <c i="3" r="E48"/>
  <c r="J52"/>
  <c r="F54"/>
  <c r="J82"/>
  <c r="BE93"/>
  <c r="BE95"/>
  <c r="BE97"/>
  <c r="BE99"/>
  <c r="BK96"/>
  <c r="J96"/>
  <c r="J62"/>
  <c r="BK103"/>
  <c r="J103"/>
  <c r="J65"/>
  <c i="4" r="J52"/>
  <c r="J79"/>
  <c r="BE86"/>
  <c r="BE90"/>
  <c r="BE92"/>
  <c r="BE96"/>
  <c r="BE99"/>
  <c r="BE100"/>
  <c i="2" r="BE167"/>
  <c r="BE178"/>
  <c r="BE186"/>
  <c r="BE197"/>
  <c r="BE208"/>
  <c r="BE220"/>
  <c r="BE242"/>
  <c r="BE257"/>
  <c r="BE261"/>
  <c r="BE283"/>
  <c r="BE286"/>
  <c r="BE293"/>
  <c r="BK149"/>
  <c r="J149"/>
  <c r="J63"/>
  <c i="3" r="BE89"/>
  <c r="BE90"/>
  <c r="BE94"/>
  <c r="BE102"/>
  <c r="BE104"/>
  <c r="BK105"/>
  <c r="J105"/>
  <c r="J66"/>
  <c i="4" r="BE98"/>
  <c r="BE101"/>
  <c r="BE103"/>
  <c r="BK102"/>
  <c r="J102"/>
  <c r="J63"/>
  <c i="3" r="F35"/>
  <c i="1" r="BB56"/>
  <c i="4" r="F35"/>
  <c i="1" r="BB57"/>
  <c i="3" r="F36"/>
  <c i="1" r="BC56"/>
  <c i="4" r="J34"/>
  <c i="1" r="AW57"/>
  <c i="4" r="F34"/>
  <c i="1" r="BA57"/>
  <c i="3" r="F34"/>
  <c i="1" r="BA56"/>
  <c i="3" r="F37"/>
  <c i="1" r="BD56"/>
  <c i="2" r="F34"/>
  <c i="1" r="BA55"/>
  <c i="2" r="F37"/>
  <c i="1" r="BD55"/>
  <c i="4" r="F36"/>
  <c i="1" r="BC57"/>
  <c i="2" r="J34"/>
  <c i="1" r="AW55"/>
  <c i="2" r="F35"/>
  <c i="1" r="BB55"/>
  <c i="3" r="J34"/>
  <c i="1" r="AW56"/>
  <c i="4" r="F37"/>
  <c i="1" r="BD57"/>
  <c i="2" r="F36"/>
  <c i="1" r="BC55"/>
  <c i="2" l="1" r="T87"/>
  <c r="T86"/>
  <c r="BK87"/>
  <c r="BK86"/>
  <c r="J86"/>
  <c i="3" r="BK87"/>
  <c r="BK86"/>
  <c r="J86"/>
  <c r="J59"/>
  <c i="4" r="P84"/>
  <c r="P83"/>
  <c i="1" r="AU57"/>
  <c i="3" r="R87"/>
  <c r="R86"/>
  <c i="2" r="R87"/>
  <c r="R86"/>
  <c i="4" r="T84"/>
  <c r="T83"/>
  <c i="2" r="P87"/>
  <c r="P86"/>
  <c i="1" r="AU55"/>
  <c i="2" r="J88"/>
  <c r="J61"/>
  <c i="3" r="J88"/>
  <c r="J61"/>
  <c i="4" r="BK84"/>
  <c r="J84"/>
  <c r="J60"/>
  <c i="2" r="F33"/>
  <c i="1" r="AZ55"/>
  <c i="2" r="J30"/>
  <c i="1" r="AG55"/>
  <c r="BC54"/>
  <c r="W32"/>
  <c r="BB54"/>
  <c r="AX54"/>
  <c r="BD54"/>
  <c r="W33"/>
  <c i="4" r="F33"/>
  <c i="1" r="AZ57"/>
  <c i="3" r="F33"/>
  <c i="1" r="AZ56"/>
  <c r="BA54"/>
  <c r="AW54"/>
  <c r="AK30"/>
  <c i="3" r="J33"/>
  <c i="1" r="AV56"/>
  <c r="AT56"/>
  <c i="2" r="J33"/>
  <c i="1" r="AV55"/>
  <c r="AT55"/>
  <c i="4" r="J33"/>
  <c i="1" r="AV57"/>
  <c r="AT57"/>
  <c i="2" l="1" r="J39"/>
  <c r="J59"/>
  <c i="3" r="J87"/>
  <c r="J60"/>
  <c i="2" r="J87"/>
  <c r="J60"/>
  <c i="4" r="BK83"/>
  <c r="J83"/>
  <c r="J59"/>
  <c i="1" r="AN55"/>
  <c r="W30"/>
  <c r="W31"/>
  <c r="AU54"/>
  <c r="AZ54"/>
  <c r="AV54"/>
  <c r="AK29"/>
  <c i="3" r="J30"/>
  <c i="1" r="AG56"/>
  <c r="AN56"/>
  <c r="AY54"/>
  <c i="3" l="1" r="J39"/>
  <c i="1" r="W29"/>
  <c i="4" r="J30"/>
  <c i="1" r="AG57"/>
  <c r="AN57"/>
  <c r="AT54"/>
  <c i="4" l="1" r="J39"/>
  <c i="1" r="AG54"/>
  <c r="AN54"/>
  <c l="1"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<sst xmlns="http://schemas.openxmlformats.org/spreadsheetml/2006/main">
  <si>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</si>
  <si>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</si>
  <si>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</si>
  <si>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</si>
  <si>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</si>
  <si>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{b51e45a0-d301-46b0-bc87-f5fd6493bc22}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</si>
  <si>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</si>
  <si>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</si>
  <si>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</si>
  <si>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</si>
  <si>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</si>
  <si>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</si>
  <si>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</si>
  <si>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</si>
  <si>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999166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</si>
  <si>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</si>
  <si>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</si>
  <si>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Štěrboholská spojka E+F č. akce 999166 7.5.2020_odemcene</t>
  </si>
  <si>
    <t>KSO:</t>
  </si>
  <si>
    <t/>
  </si>
  <si>
    <t>CC-CZ:</t>
  </si>
  <si>
    <t>Místo:</t>
  </si>
  <si>
    <t xml:space="preserve"> </t>
  </si>
  <si>
    <t>Datum:</t>
  </si>
  <si>
    <t>25. 6. 2020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</si>
  <si>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</si>
  <si>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</si>
  <si>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</si>
  <si>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</si>
  <si>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</si>
  <si>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</si>
  <si>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</si>
  <si>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</si>
  <si>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</si>
  <si>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</si>
  <si>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</si>
  <si>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</si>
  <si>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</si>
  <si>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</si>
  <si>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</si>
  <si>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</si>
  <si>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</si>
  <si>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</si>
  <si>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</si>
  <si>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</si>
  <si>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</si>
  <si>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</si>
  <si>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</si>
  <si>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</si>
  <si>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</si>
  <si>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</si>
  <si>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</si>
  <si>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</si>
  <si>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</si>
  <si>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</si>
  <si>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</si>
  <si>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</si>
  <si>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</si>
  <si>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</si>
  <si>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</si>
  <si>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</si>
  <si>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</si>
  <si>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</si>
  <si>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</si>
  <si>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</si>
  <si>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</si>
  <si>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</si>
  <si>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</si>
  <si>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</si>
  <si>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</si>
  <si>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</si>
  <si>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</si>
  <si>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</si>
  <si>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</si>
  <si>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</si>
  <si>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</si>
  <si>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</si>
  <si>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</si>
  <si>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{099ce65a-bbb9-47ce-85e5-f98d9c9a4668}</t>
  </si>
  <si>
    <t>2</t>
  </si>
  <si>
    <t>VRN</t>
  </si>
  <si>
    <t>Vedlejší rozpočtové...</t>
  </si>
  <si>
    <t>{90b2224d-50a4-4942-86dd-4bad3f8d7057}</t>
  </si>
  <si>
    <t>SO 181</t>
  </si>
  <si>
    <t>Přechodné doprav...</t>
  </si>
  <si>
    <t>{6944e87b-6b1e-4ad6-940f-7d20a5ff3e7d}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</si>
  <si>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</si>
  <si>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</si>
  <si>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</si>
  <si>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</si>
  <si>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</si>
  <si>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</si>
  <si>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</si>
  <si>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</si>
  <si>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</si>
  <si>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</si>
  <si>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</si>
  <si>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</si>
  <si>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</si>
  <si>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</si>
  <si>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</si>
  <si>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</si>
  <si>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</si>
  <si>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</si>
  <si>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</si>
  <si>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</si>
  <si>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</si>
  <si>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</si>
  <si>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</si>
  <si>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</si>
  <si>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</si>
  <si>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</si>
  <si>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</si>
  <si>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</si>
  <si>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</si>
  <si>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</si>
  <si>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</si>
  <si>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</si>
  <si>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</si>
  <si>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</si>
  <si>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m2</t>
  </si>
  <si>
    <t>CS ÚRS 2020 01</t>
  </si>
  <si>
    <t>4</t>
  </si>
  <si>
    <t>PSC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</si>
  <si>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</si>
  <si>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VV</t>
  </si>
  <si>
    <t>Odbourání asf.betonu kolem sloupků svodidla</t>
  </si>
  <si>
    <t>162*1,0*1,0</t>
  </si>
  <si>
    <t>Odbourání kolem obrub</t>
  </si>
  <si>
    <t>902*0,1</t>
  </si>
  <si>
    <t>Součet</t>
  </si>
  <si>
    <t>113154124</t>
  </si>
  <si>
    <t>Frézování živičného podkladu nebo krytu s naložením na dopravní prostředek plochy do 500 m2 bez překážek v trase pruhu šířky přes 0,5 m do 1 m, tloušťky vrstvy 100 mm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</si>
  <si>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</si>
  <si>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Odfrézování stávajících asfaltových vrstev do tl.60mm - odhad sanace 30%</t>
  </si>
  <si>
    <t>30080*0,3</t>
  </si>
  <si>
    <t>3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</si>
  <si>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</si>
  <si>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</si>
  <si>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6</t>
  </si>
  <si>
    <t>Odfrézování stávajícího krytu komunikace po etapách</t>
  </si>
  <si>
    <t>30080</t>
  </si>
  <si>
    <t>SDP tl. 60mm</t>
  </si>
  <si>
    <t>1410</t>
  </si>
  <si>
    <t>5</t>
  </si>
  <si>
    <t>Komunikace pozemní</t>
  </si>
  <si>
    <t>565146121</t>
  </si>
  <si>
    <t>Asfaltový beton vrstva podkladní ACP 22 (obalované kamenivo hrubozrnné - OKH) s rozprostřením a zhutněním v pruhu šířky přes 3 m, po zhutnění tl. 60 mm</t>
  </si>
  <si>
    <t>8</t>
  </si>
  <si>
    <t xml:space="preserve">Poznámka k souboru cen:_x000d_
1. Cenami 565 1.-610 lze oceňovat např. chodníky, úzké cesty a vjezdy v pruhu šířky do 1,5 m jakékoliv délky a jednotlivé plochy velikosti do 10 m2._x000d_
2. ČSN EN 13108-1 připouští pro ACP 22 pouze tl. 60 až 100 mm._x000d_
</t>
  </si>
  <si>
    <t>Sanace trhlin</t>
  </si>
  <si>
    <t>569951133</t>
  </si>
  <si>
    <t>Zpevnění krajnic nebo komunikací pro pěší s rozprostřením a zhutněním, po zhutnění asfaltovým recyklátem tl. 150 mm</t>
  </si>
  <si>
    <t>10</t>
  </si>
  <si>
    <t xml:space="preserve">Poznámka k souboru cen:_x000d_
1. V cenách 51-11 až 55-11 jsou započteny i náklady na prohození zeminy._x000d_
2. V cenách 51-11 až 55-11 nejsou započteny náklady na:_x000d_
a) opatření zeminy a její přemístění k místu zabudování, které se oceňují podle čl. 3111 Všeobecných podmínek části A 01 tohoto katalogu,_x000d_
b) odklizení odpadu po prohození zeminy, které se oceňuje cenami části A 01 katalogu 800-1 Zemní práce._x000d_
</t>
  </si>
  <si>
    <t>Dorovnání krajnic asfaltovým recyklátem</t>
  </si>
  <si>
    <t>1500</t>
  </si>
  <si>
    <t>572243111</t>
  </si>
  <si>
    <t>Provizorní vyspravení neupravených výtluků s očištěním, zaplněním směsí a se zhutněním asfaltovým betonem</t>
  </si>
  <si>
    <t>t</t>
  </si>
  <si>
    <t>12</t>
  </si>
  <si>
    <t xml:space="preserve">Poznámka k souboru cen:_x000d_
1. Ceny jsou určeny pouze pro jednotlivě prováděné dočasné vyspravení výtluků bez úpravy jejich povrchu a bez spojovacích postřiků._x000d_
</t>
  </si>
  <si>
    <t>Vyplnění otvorů po sloupcích středového svodidla, tl. 200 mm</t>
  </si>
  <si>
    <t>162*1,0*1,0*0,1*2,56</t>
  </si>
  <si>
    <t>7</t>
  </si>
  <si>
    <t>573191111</t>
  </si>
  <si>
    <t>Postřik infiltrační kationaktivní emulzí v množství 1,00 kg/m2</t>
  </si>
  <si>
    <t>14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</si>
  <si>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</si>
  <si>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 xml:space="preserve">Sanace trhlin </t>
  </si>
  <si>
    <t>573231106</t>
  </si>
  <si>
    <t>Postřik spojovací PS bez posypu kamenivem ze silniční emulze, v množství 0,30 kg/m2</t>
  </si>
  <si>
    <t>16</t>
  </si>
  <si>
    <t>Vozovka</t>
  </si>
  <si>
    <t>29950</t>
  </si>
  <si>
    <t>Sanace</t>
  </si>
  <si>
    <t>9024</t>
  </si>
  <si>
    <t>9</t>
  </si>
  <si>
    <t>573231108</t>
  </si>
  <si>
    <t>Postřik spojovací PS bez posypu kamenivem ze silniční emulze, v množství 0,50 kg/m2</t>
  </si>
  <si>
    <t>18</t>
  </si>
  <si>
    <t>30080-9024+1410</t>
  </si>
  <si>
    <t>576133221</t>
  </si>
  <si>
    <t>Asfaltový koberec mastixový SMA 11 (AKMS) s rozprostřením a se zhutněním v pruhu šířky přes 3 m, po zhutnění tl. 40 mm</t>
  </si>
  <si>
    <t>20</t>
  </si>
  <si>
    <t>11</t>
  </si>
  <si>
    <t>577155111</t>
  </si>
  <si>
    <t>Asfaltový beton vrstva obrusná ACO 16 (ABH) s rozprostřením a zhutněním z nemodifikovaného asfaltu v pruhu šířky do 3 m, po zhutnění tl. 60 mm</t>
  </si>
  <si>
    <t>22</t>
  </si>
  <si>
    <t xml:space="preserve">Poznámka k souboru cen:_x000d_
1. Cenami 577 1.-50 lze oceňovat např. chodníky, úzké cesty a vjezdy v pruhu šířky do 1,5 m jakékoliv délky a jednotlivé plochy velikosti do 10 m2._x000d_
2. ČSN EN 13108-1 připouští pro ACO 16 pouze tl. 45 až 60 mm._x000d_
</t>
  </si>
  <si>
    <t xml:space="preserve">Zřízení nové provizorní asfaltové obrusné vrstvy  komunikace</t>
  </si>
  <si>
    <t>577156141</t>
  </si>
  <si>
    <t>Asfaltový beton vrstva ložní ACL 22 (ABVH) s rozprostřením a zhutněním z modifikovaného asfaltu v pruhu šířky přes 3 m, po zhutnění tl. 60 mm</t>
  </si>
  <si>
    <t>24</t>
  </si>
  <si>
    <t xml:space="preserve">Poznámka k souboru cen:_x000d_
1. Cenami 577 1.-60 lze oceňovat např. chodníky, úzké cesty a vjezdy v pruhu šířky do 1,5 m jakékoliv délky a jednotlivé plochy velikosti do 10 m2._x000d_
2. ČSN EN 13108-1 připouští pro ACL 22 pouze tl. 60 až 90 mm._x000d_
</t>
  </si>
  <si>
    <t>Trubní vedení</t>
  </si>
  <si>
    <t>13</t>
  </si>
  <si>
    <t>899231111</t>
  </si>
  <si>
    <t>Výšková úprava uličního vstupu nebo vpusti do 200 mm zvýšením mříže</t>
  </si>
  <si>
    <t>kus</t>
  </si>
  <si>
    <t>26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</si>
  <si>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</si>
  <si>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Ostatní konstrukce a práce, bourání</t>
  </si>
  <si>
    <t>911331111-1</t>
  </si>
  <si>
    <t>Silniční svodidlo s osazením sloupků zaberaněním ocelové úroveň zádržnosti N2 vzdálenosti sloupků do 2 m jednostranné</t>
  </si>
  <si>
    <t>m</t>
  </si>
  <si>
    <t>28</t>
  </si>
  <si>
    <t xml:space="preserve">Poznámka k souboru cen:_x000d_
1. V cenách:_x000d_
a) svodidel a svodidlového náběhu jsou započteny i náklady na úpravu pláně, náklady na převozy a přemístění soupravy pro beranění, na zaberanění patního sloupku a a dodávku kompletní svodidlové sady (sloupku, svodnice, zábradelní výplně, distančních dílů, spojovacího materiálu atd.),_x000d_
b) dilatace svodnice je započtena dilatační svodnice včetně izolační podložky a spojovacího materiálu._x000d_
2. V cenách nejsou započteny náklady na:_x000d_
a) případnou povrchovou úpravu svodidel (nátěry apod.), které se oceňují samostatně,_x000d_
b) krácení a úpravu pásnic a sloupků, toto se oceňuje individuálně._x000d_
3. V případě, že se provádí krácení svodnic nebo sloupků, se krácená část neodečítá._x000d_
</t>
  </si>
  <si>
    <t>P</t>
  </si>
  <si>
    <t>Poznámka k položce:_x000d_
Poznámka k položce: Poznámka k položce: Pásnice jednostranného ocelového svodidla JSNH4/H1 N2 (obnova porušených částí)</t>
  </si>
  <si>
    <t>911331211</t>
  </si>
  <si>
    <t>Silniční svodidlo s osazením sloupků zaberaněním ocelové úroveň zádržnosti N2 vzdálenosti sloupků do 2 m oboustranné</t>
  </si>
  <si>
    <t>30</t>
  </si>
  <si>
    <t>912211121</t>
  </si>
  <si>
    <t>Montáž směrového sloupku plastového s odrazkou přišroubováním na svodidlo</t>
  </si>
  <si>
    <t>32</t>
  </si>
  <si>
    <t xml:space="preserve">Poznámka k souboru cen:_x000d_
1. V cenách jsou započteny i náklady:_x000d_
a) u cen 912 21-1111 a -1112 na vykopání jamek pro sloupky s odhozením výkopku na hromadu nebo naložením na dopravní prostředek,_x000d_
b) u ceny 912 21-1121 na spojovací materiál,_x000d_
c) u ceny 912 21-1131 na vyvrtání otvoru a lepidlo._x000d_
2. V cenách nejsou započteny náklady:_x000d_
a) na dodání sloupku, tyto se oceňují ve specifikaci,_x000d_
b) u ceny 912 21-1131 i na spojovací materiál, který je součástí dodávky sloupku,_x000d_
c) odklizení výkopku, tyto se oceňují cenami části A 01 katalogu 800-1 Zemní práce._x000d_
</t>
  </si>
  <si>
    <t>17</t>
  </si>
  <si>
    <t>M</t>
  </si>
  <si>
    <t>40445153</t>
  </si>
  <si>
    <t>sloupek svodidlový plastový</t>
  </si>
  <si>
    <t>34</t>
  </si>
  <si>
    <t>915111122</t>
  </si>
  <si>
    <t>Vodorovné dopravní značení stříkané barvou dělící čára šířky 125 mm přerušovaná bílá retroreflexní</t>
  </si>
  <si>
    <t>36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</si>
  <si>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</si>
  <si>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19</t>
  </si>
  <si>
    <t>915121112</t>
  </si>
  <si>
    <t>Vodorovné dopravní značení stříkané barvou vodící čára bílá šířky 250 mm souvislá retroreflexní</t>
  </si>
  <si>
    <t>38</t>
  </si>
  <si>
    <t>915121122</t>
  </si>
  <si>
    <t>Vodorovné dopravní značení stříkané barvou vodící čára bílá šířky 250 mm přerušovaná retroreflexní</t>
  </si>
  <si>
    <t>40</t>
  </si>
  <si>
    <t>915131112</t>
  </si>
  <si>
    <t>Vodorovné dopravní značení stříkané barvou přechody pro chodce, šipky, symboly bílé retroreflexní</t>
  </si>
  <si>
    <t>42</t>
  </si>
  <si>
    <t>V13a</t>
  </si>
  <si>
    <t>1244</t>
  </si>
  <si>
    <t>915211122</t>
  </si>
  <si>
    <t>Vodorovné dopravní značení stříkaným plastem dělící čára šířky 125 mm přerušovaná bílá retroreflexní</t>
  </si>
  <si>
    <t>44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</si>
  <si>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</si>
  <si>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23</t>
  </si>
  <si>
    <t>915221112</t>
  </si>
  <si>
    <t>Vodorovné dopravní značení stříkaným plastem vodící čára bílá šířky 250 mm souvislá retroreflexní</t>
  </si>
  <si>
    <t>46</t>
  </si>
  <si>
    <t>915221122</t>
  </si>
  <si>
    <t>Vodorovné dopravní značení stříkaným plastem vodící čára bílá šířky 250 mm přerušovaná retroreflexní</t>
  </si>
  <si>
    <t>48</t>
  </si>
  <si>
    <t>25</t>
  </si>
  <si>
    <t>915231112</t>
  </si>
  <si>
    <t>Vodorovné dopravní značení stříkaným plastem přechody pro chodce, šipky, symboly nápisy bílé retroreflexní</t>
  </si>
  <si>
    <t>50</t>
  </si>
  <si>
    <t>915611111</t>
  </si>
  <si>
    <t>Předznačení pro vodorovné značení stříkané barvou nebo prováděné z nátěrových hmot liniové dělicí čáry, vodicí proužky</t>
  </si>
  <si>
    <t>52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</si>
  <si>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</si>
  <si>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2983+6350+1647</t>
  </si>
  <si>
    <t>27</t>
  </si>
  <si>
    <t>915621111</t>
  </si>
  <si>
    <t>Předznačení pro vodorovné značení stříkané barvou nebo prováděné z nátěrových hmot plošné šipky, symboly, nápisy</t>
  </si>
  <si>
    <t>54</t>
  </si>
  <si>
    <t>919112233</t>
  </si>
  <si>
    <t>Řezání dilatačních spár v živičném krytu vytvoření komůrky pro těsnící zálivku šířky 20 mm, hloubky 40 mm</t>
  </si>
  <si>
    <t>56</t>
  </si>
  <si>
    <t xml:space="preserve">Poznámka k souboru cen:_x000d_
1. V cenách jsou započteny i náklady na vyčištění spár po řezání._x000d_
</t>
  </si>
  <si>
    <t>9024/1,5</t>
  </si>
  <si>
    <t>ložná vrstva</t>
  </si>
  <si>
    <t>2680*2+81</t>
  </si>
  <si>
    <t>obrusná vrstva</t>
  </si>
  <si>
    <t>podél obrub</t>
  </si>
  <si>
    <t>862</t>
  </si>
  <si>
    <t>29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</si>
  <si>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</si>
  <si>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</si>
  <si>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58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</si>
  <si>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</si>
  <si>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919721291</t>
  </si>
  <si>
    <t>Vyztužení stávajícího asfaltového povrchu geomříží ze skelných vláken</t>
  </si>
  <si>
    <t>60</t>
  </si>
  <si>
    <t xml:space="preserve">Poznámka k souboru cen:_x000d_
1. V cenách jsou započteny i náklady na položení a dodání geomříže včetně přesahů, na ošetření podkladu živičnou emulzí a spojení přesahů živičným postřikem._x000d_
2. V cenách -1281 a -1291 jsou započteny i náklady na ochrannou vrstvu z podrceného štěrku a uchycení geomříže k podkladu hřeby._x000d_
3. V cenách nejsou započteny náklady na:_x000d_
a) případné odstranění části stávajícího asfaltového krytu,_x000d_
b) broušení povrchu asfaltového krytu před položením geomříže,_x000d_
c) zaplnění trhlin a spár těsnicím materiálem,_x000d_
d) očištění povrchu stávající vozovky._x000d_
</t>
  </si>
  <si>
    <t>31</t>
  </si>
  <si>
    <t>919735111</t>
  </si>
  <si>
    <t>Řezání stávajícího živičného krytu nebo podkladu hloubky do 50 mm</t>
  </si>
  <si>
    <t>62</t>
  </si>
  <si>
    <t xml:space="preserve">Poznámka k souboru cen:_x000d_
1. V cenách jsou započteny i náklady na spotřebu vody._x000d_
</t>
  </si>
  <si>
    <t>obrusná vrstva pro zazubení</t>
  </si>
  <si>
    <t>93</t>
  </si>
  <si>
    <t>650*2</t>
  </si>
  <si>
    <t>2680</t>
  </si>
  <si>
    <t>919735112</t>
  </si>
  <si>
    <t>Řezání stávajícího živičného krytu nebo podkladu hloubky přes 50 do 100 mm</t>
  </si>
  <si>
    <t>64</t>
  </si>
  <si>
    <t>862+20*2</t>
  </si>
  <si>
    <t>ložná vrstva pro zazubení</t>
  </si>
  <si>
    <t>2680*2</t>
  </si>
  <si>
    <t>33</t>
  </si>
  <si>
    <t>919735114</t>
  </si>
  <si>
    <t>Řezání stávajícího živičného krytu nebo podkladu hloubky přes 150 do 200 mm</t>
  </si>
  <si>
    <t>66</t>
  </si>
  <si>
    <t>Řezání asfalt krytu pro odstranění sloupků svodidla</t>
  </si>
  <si>
    <t>162*1,0*4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</si>
  <si>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</si>
  <si>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</si>
  <si>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68</t>
  </si>
  <si>
    <t xml:space="preserve">Poznámka k souboru cen:_x000d_
1. Ceny nelze použít pro čištění příkopů zakrytých; toto čištění se oceňuje individuálně._x000d_
2. Pro volbu ceny se objem nánosu na 1 m délky příkopu určí jako podíl celkového množství nánosu všech příkopů objektu a jejich celkové délky._x000d_
3. V cenách nejsou započteny náklady na vodorovnou dopravu odstraněného materiálu, která se oceňuje cenami souboru cen 997 22-15 Vodorovná doprava suti._x000d_
</t>
  </si>
  <si>
    <t>Pročištění přilehlých svahů a příkopů</t>
  </si>
  <si>
    <t>35</t>
  </si>
  <si>
    <t>938908411</t>
  </si>
  <si>
    <t>Čištění vozovek splachováním vodou povrchu podkladu nebo krytu živičného, betonového nebo dlážděného</t>
  </si>
  <si>
    <t>70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</si>
  <si>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</si>
  <si>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</si>
  <si>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</si>
  <si>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72</t>
  </si>
  <si>
    <t>37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</si>
  <si>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</si>
  <si>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</si>
  <si>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74</t>
  </si>
  <si>
    <t xml:space="preserve">Poznámka k souboru cen:_x000d_
1. Ceny -5111 a -5311 jsou určeny pro odstranění sloupků zábradlí nebo svodidel upevněných záhozem zeminou, uklínovaných kamenem nebo obetonovaných, popř. zaberaněných._x000d_
2. Ceny -5111 a -5211 jsou určeny pro odstranění zábradlí jakéhokoliv druhu se sloupky z jakéhokoliv materiálu a při jakékoliv vzdálenosti sloupků._x000d_
3. Cena -5311 je určena pro odstranění svodidla jakéhokoliv druhu při jakékoliv vzdálenosti sloupků._x000d_
4. Přemístění vybouraného silničního zábradlí a svodidel na vzdálenost přes 10 m se oceňuje cenami souborů cen 997 22-1 Vodorovná doprava vybouraných hmot._x000d_
</t>
  </si>
  <si>
    <t>Odstranění středového svodidla (ocelové oboustranné)</t>
  </si>
  <si>
    <t>650</t>
  </si>
  <si>
    <t>Demontáž pásnic jednostraného ocelového svodidla (pouze částečná obnova-30%)</t>
  </si>
  <si>
    <t>810</t>
  </si>
  <si>
    <t>966005911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</si>
  <si>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druhé pásnice</t>
  </si>
  <si>
    <t>76</t>
  </si>
  <si>
    <t>39</t>
  </si>
  <si>
    <t>966005921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</si>
  <si>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směrového sloupku ze svodidla</t>
  </si>
  <si>
    <t>78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</si>
  <si>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</si>
  <si>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</si>
  <si>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</si>
  <si>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</si>
  <si>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80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</si>
  <si>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</si>
  <si>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2310,144+8061,44-73,02+1723,12</t>
  </si>
  <si>
    <t>41</t>
  </si>
  <si>
    <t>997221559</t>
  </si>
  <si>
    <t>Vodorovná doprava suti bez naložení, ale se složením a s hrubým urovnáním Příplatek k ceně za každý další i započatý 1 km přes 1 km</t>
  </si>
  <si>
    <t>82</t>
  </si>
  <si>
    <t>odvoz do 30km</t>
  </si>
  <si>
    <t>12021,684*29</t>
  </si>
  <si>
    <t>997221571</t>
  </si>
  <si>
    <t>Vodorovná doprava vybouraných hmot bez naložení, ale se složením a s hrubým urovnáním na vzdálenost do 1 km</t>
  </si>
  <si>
    <t>84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</si>
  <si>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</si>
  <si>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61,32+11,7+113,49</t>
  </si>
  <si>
    <t>43</t>
  </si>
  <si>
    <t>997221579</t>
  </si>
  <si>
    <t>Vodorovná doprava vybouraných hmot bez naložení, ale se složením a s hrubým urovnáním na vzdálenost Příplatek k ceně za každý další i započatý 1 km přes 1 km</t>
  </si>
  <si>
    <t>86</t>
  </si>
  <si>
    <t>186,51*29</t>
  </si>
  <si>
    <t>997221611</t>
  </si>
  <si>
    <t>Nakládání na dopravní prostředky pro vodorovnou dopravu suti</t>
  </si>
  <si>
    <t>88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</si>
  <si>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</si>
  <si>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1796,14-61,32-11,7</t>
  </si>
  <si>
    <t>45</t>
  </si>
  <si>
    <t>997221612.1</t>
  </si>
  <si>
    <t>Nakládání na dopravní prostředky pro vodorovnou dopravu vybouraných hmot</t>
  </si>
  <si>
    <t>90</t>
  </si>
  <si>
    <t>997221873</t>
  </si>
  <si>
    <t>Poplatek za uložení stavebního odpadu na recyklační skládce (skládkovné) zeminy a kamení zatříděného do Katalogu odpadů pod kódem 17 05 04</t>
  </si>
  <si>
    <t>92</t>
  </si>
  <si>
    <t>"kamenivo" 519,92+601,6+601,6</t>
  </si>
  <si>
    <t>47</t>
  </si>
  <si>
    <t>997221875</t>
  </si>
  <si>
    <t>Poplatek za uložení stavebního odpadu na recyklační skládce (skládkovné) asfaltového bez obsahu dehtu zatříděného do Katalogu odpadů pod kódem 17 03 02</t>
  </si>
  <si>
    <t>-207881572</t>
  </si>
  <si>
    <t>"asfalt" 113,49</t>
  </si>
  <si>
    <t>998050025R</t>
  </si>
  <si>
    <t>Odkup živičného materiálu</t>
  </si>
  <si>
    <t>94</t>
  </si>
  <si>
    <t>"fréza" 2310,144+8061,44</t>
  </si>
  <si>
    <t>998</t>
  </si>
  <si>
    <t>Přesun hmot</t>
  </si>
  <si>
    <t>49</t>
  </si>
  <si>
    <t>998225111</t>
  </si>
  <si>
    <t>Přesun hmot pro komunikace s krytem z kameniva, monolitickým betonovým nebo živičným dopravní vzdálenost do 200 m jakékoliv délky objektu</t>
  </si>
  <si>
    <t>96</t>
  </si>
  <si>
    <t xml:space="preserve">Poznámka k souboru cen:_x000d_
1. Ceny lze použít i pro plochy letišť s krytem monolitickým betonovým nebo živičným._x000d_
</t>
  </si>
  <si>
    <t>998225193</t>
  </si>
  <si>
    <t>Přesun hmot pro komunikace s krytem z kameniva, monolitickým betonovým nebo živičným Příplatek k ceně za zvětšený přesun přes vymezenou největší dopravní vzdálenost do 3000 m</t>
  </si>
  <si>
    <t>98</t>
  </si>
  <si>
    <t>VRN - Vedlejší rozpočtové...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</si>
  <si>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</si>
  <si>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</si>
  <si>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</si>
  <si>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</si>
  <si>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</si>
  <si>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</si>
  <si>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</si>
  <si>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</si>
  <si>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</si>
  <si>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</si>
  <si>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</si>
  <si>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</si>
  <si>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kpl</t>
  </si>
  <si>
    <t>011434000</t>
  </si>
  <si>
    <t>Měření (monitoring) hlukové hladiny</t>
  </si>
  <si>
    <t>011503000</t>
  </si>
  <si>
    <t>Stavební průzkum bez rozlišení</t>
  </si>
  <si>
    <t>Poznámka k položce:_x000d_
Poznámka k položce: Poznámka k položce: pasportizace stavby</t>
  </si>
  <si>
    <t>012002000</t>
  </si>
  <si>
    <t>Geodetické práce</t>
  </si>
  <si>
    <t>013244000</t>
  </si>
  <si>
    <t>Dokumentace pro provádění stavby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</si>
  <si>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</si>
  <si>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</si>
  <si>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</si>
  <si>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</si>
  <si>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</si>
  <si>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</si>
  <si>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</si>
  <si>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</si>
  <si>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</si>
  <si>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</si>
  <si>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043002000-1</t>
  </si>
  <si>
    <t>Kamerový průzkum stávajících UV přípojek</t>
  </si>
  <si>
    <t>043103000</t>
  </si>
  <si>
    <t>Zkoušky bez rozlišení</t>
  </si>
  <si>
    <t>VRN6</t>
  </si>
  <si>
    <t>Územní vlivy</t>
  </si>
  <si>
    <t>060001000</t>
  </si>
  <si>
    <t>VRN7</t>
  </si>
  <si>
    <t>Provozní vlivy</t>
  </si>
  <si>
    <t>079002000</t>
  </si>
  <si>
    <t>Ostatní provozní vlivy</t>
  </si>
  <si>
    <t>KPL</t>
  </si>
  <si>
    <t xml:space="preserve">Poznámka k položce:_x000d_
Poznámka k položce: Náklady spojené s uzavírkami;  Přesun betonových svodidel - 650 bm - 3x přesun Manipulace se svodidly SDP cca 2x 65bm - 2 přesun</t>
  </si>
  <si>
    <t>SO 181 - Přechodné doprav...</t>
  </si>
  <si>
    <t>911381147</t>
  </si>
  <si>
    <t>Silniční svodidlo betonové oboustranné průběžné délky 4 m, výšky 1,2 m</t>
  </si>
  <si>
    <t xml:space="preserve">Poznámka k souboru cen:_x000d_
1. Ceny obsahují náklady na:_x000d_
a) osazení svodidla na konstrukci vozovky nebo chodníku,_x000d_
b) směrové a výškové vyrovnání dílců svodidel,_x000d_
c) sepnutí spojovacími tyčemi včetně spojky,_x000d_
d) dodávku dílců a spojek,_x000d_
e) náklady na manipulaci jeřábem_x000d_
2. V cenách nejsou započteny náklady, které se oceňují cenami katalogu 821-1 Mosty:_x000d_
a) na podkladní vyrovnávací vrstvu z plastbetonu nebo modifikovaného betonu,_x000d_
b) na broušení nerovností plochy konstrukce pro uložení betonového dílce (svodidla),_x000d_
c) na osazení snímatelného svodidlového madla._x000d_
</t>
  </si>
  <si>
    <t>911381824</t>
  </si>
  <si>
    <t>Odstranění silničního betonového svodidla s naložením na dopravní prostředek délky 4 m, výšky 1,2 m</t>
  </si>
  <si>
    <t>489,45*29 "Přepočtené koeficientem množství</t>
  </si>
  <si>
    <t>997221612</t>
  </si>
  <si>
    <t>997221862</t>
  </si>
  <si>
    <t>Poplatek za uložení stavebního odpadu na recyklační skládce (skládkovné) z armovaného betonu zatříděného do Katalogu odpadů pod kódem 17 01 01</t>
  </si>
  <si>
    <t>031002000-1</t>
  </si>
  <si>
    <t>Náklady spojené s realizací DIO a DIR</t>
  </si>
  <si>
    <t>031002000-2</t>
  </si>
  <si>
    <t>Projekt DIO a zajištění DIR</t>
  </si>
  <si>
    <t>034503000</t>
  </si>
  <si>
    <t>Informační tabule na staveništi</t>
  </si>
  <si>
    <t>ks</t>
  </si>
  <si>
    <t>998229111</t>
  </si>
  <si>
    <t>Přesun hmot ruční pro pozemní komunikace s naložením a složením na vzdálenost do 50 m, s krytem z kameniva, monolitickým betonovým nebo živičným</t>
  </si>
  <si>
    <t>1421903356</t>
  </si>
  <si>
    <t xml:space="preserve">Poznámka k souboru cen:_x000d_
1. Ceny jsou určeny pro přesun hmot pro nepřístupné plochy, kam není možný příjezd dopravních prostředků – především pro vnitřní plochy objektů např. atria, terasy._x000d_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</si>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</sst>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999166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Štěrboholská spojka E+F č. akce 999166 7.5.2020_odemcene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25. 6. 2020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 101 - Komunikace'!P86</f>
        <v>0</v>
      </c>
      <c r="AV55" s="121">
        <f>'SO 101 - Komunikace'!J33</f>
        <v>0</v>
      </c>
      <c r="AW55" s="121">
        <f>'SO 101 - Komunikace'!J34</f>
        <v>0</v>
      </c>
      <c r="AX55" s="121">
        <f>'SO 101 - Komunikace'!J35</f>
        <v>0</v>
      </c>
      <c r="AY55" s="121">
        <f>'SO 101 - Komunikace'!J36</f>
        <v>0</v>
      </c>
      <c r="AZ55" s="121">
        <f>'SO 101 - Komunikace'!F33</f>
        <v>0</v>
      </c>
      <c r="BA55" s="121">
        <f>'SO 101 - Komunikace'!F34</f>
        <v>0</v>
      </c>
      <c r="BB55" s="121">
        <f>'SO 101 - Komunikace'!F35</f>
        <v>0</v>
      </c>
      <c r="BC55" s="121">
        <f>'SO 101 - Komunikace'!F36</f>
        <v>0</v>
      </c>
      <c r="BD55" s="123">
        <f>'SO 101 - Komunikace'!F37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="7" customFormat="1" ht="16.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'VRN - Vedlejší rozpočtové...'!J30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0">
        <v>0</v>
      </c>
      <c r="AT56" s="121">
        <f>ROUND(SUM(AV56:AW56),2)</f>
        <v>0</v>
      </c>
      <c r="AU56" s="122">
        <f>'VRN - Vedlejší rozpočtové...'!P86</f>
        <v>0</v>
      </c>
      <c r="AV56" s="121">
        <f>'VRN - Vedlejší rozpočtové...'!J33</f>
        <v>0</v>
      </c>
      <c r="AW56" s="121">
        <f>'VRN - Vedlejší rozpočtové...'!J34</f>
        <v>0</v>
      </c>
      <c r="AX56" s="121">
        <f>'VRN - Vedlejší rozpočtové...'!J35</f>
        <v>0</v>
      </c>
      <c r="AY56" s="121">
        <f>'VRN - Vedlejší rozpočtové...'!J36</f>
        <v>0</v>
      </c>
      <c r="AZ56" s="121">
        <f>'VRN - Vedlejší rozpočtové...'!F33</f>
        <v>0</v>
      </c>
      <c r="BA56" s="121">
        <f>'VRN - Vedlejší rozpočtové...'!F34</f>
        <v>0</v>
      </c>
      <c r="BB56" s="121">
        <f>'VRN - Vedlejší rozpočtové...'!F35</f>
        <v>0</v>
      </c>
      <c r="BC56" s="121">
        <f>'VRN - Vedlejší rozpočtové...'!F36</f>
        <v>0</v>
      </c>
      <c r="BD56" s="123">
        <f>'VRN - Vedlejší rozpočtové...'!F37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79</v>
      </c>
    </row>
    <row r="57" s="7" customFormat="1" ht="16.5" customHeight="1">
      <c r="A57" s="112" t="s">
        <v>73</v>
      </c>
      <c r="B57" s="113"/>
      <c r="C57" s="114"/>
      <c r="D57" s="115" t="s">
        <v>83</v>
      </c>
      <c r="E57" s="115"/>
      <c r="F57" s="115"/>
      <c r="G57" s="115"/>
      <c r="H57" s="115"/>
      <c r="I57" s="116"/>
      <c r="J57" s="115" t="s">
        <v>84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181 - Přechodné doprav...'!J30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76</v>
      </c>
      <c r="AR57" s="119"/>
      <c r="AS57" s="125">
        <v>0</v>
      </c>
      <c r="AT57" s="126">
        <f>ROUND(SUM(AV57:AW57),2)</f>
        <v>0</v>
      </c>
      <c r="AU57" s="127">
        <f>'SO 181 - Přechodné doprav...'!P83</f>
        <v>0</v>
      </c>
      <c r="AV57" s="126">
        <f>'SO 181 - Přechodné doprav...'!J33</f>
        <v>0</v>
      </c>
      <c r="AW57" s="126">
        <f>'SO 181 - Přechodné doprav...'!J34</f>
        <v>0</v>
      </c>
      <c r="AX57" s="126">
        <f>'SO 181 - Přechodné doprav...'!J35</f>
        <v>0</v>
      </c>
      <c r="AY57" s="126">
        <f>'SO 181 - Přechodné doprav...'!J36</f>
        <v>0</v>
      </c>
      <c r="AZ57" s="126">
        <f>'SO 181 - Přechodné doprav...'!F33</f>
        <v>0</v>
      </c>
      <c r="BA57" s="126">
        <f>'SO 181 - Přechodné doprav...'!F34</f>
        <v>0</v>
      </c>
      <c r="BB57" s="126">
        <f>'SO 181 - Přechodné doprav...'!F35</f>
        <v>0</v>
      </c>
      <c r="BC57" s="126">
        <f>'SO 181 - Přechodné doprav...'!F36</f>
        <v>0</v>
      </c>
      <c r="BD57" s="128">
        <f>'SO 181 - Přechodné doprav...'!F37</f>
        <v>0</v>
      </c>
      <c r="BE57" s="7"/>
      <c r="BT57" s="124" t="s">
        <v>77</v>
      </c>
      <c r="BV57" s="124" t="s">
        <v>71</v>
      </c>
      <c r="BW57" s="124" t="s">
        <v>85</v>
      </c>
      <c r="BX57" s="124" t="s">
        <v>5</v>
      </c>
      <c r="CL57" s="124" t="s">
        <v>19</v>
      </c>
      <c r="CM57" s="124" t="s">
        <v>79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gXKL0WrW0xXjL21C52cipxXHMXmq1fx/MH3dX4E/T93YtxVOkZaU09KjLwjI36gO1BzILazoDzR7HDaRDHOqdw==" hashValue="P28JI+gIaKmPzRls/B7Ro/x0vnXLycJSNOi2At5fUMcOO23q3/tlQlD6gak0MZ1sMq5Q9PMm0yWm2ekITHg2/Q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Komunikace'!C2" display="/"/>
    <hyperlink ref="A56" location="'VRN - Vedlejší rozpočtové...'!C2" display="/"/>
    <hyperlink ref="A57" location="'SO 181 - Přechodné doprav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="1" customFormat="1" ht="24.96" customHeight="1">
      <c r="B4" s="21"/>
      <c r="D4" s="133" t="s">
        <v>86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Štěrboholská spojka E+F č. akce 999166 7.5.2020_odemcene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87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88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25. 6. 2020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ROUND((SUM(BE86:BE296)),  2)</f>
        <v>0</v>
      </c>
      <c r="G33" s="39"/>
      <c r="H33" s="39"/>
      <c r="I33" s="156">
        <v>0.20999999999999999</v>
      </c>
      <c r="J33" s="155">
        <f>ROUND(((SUM(BE86:BE296))*I33),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41</v>
      </c>
      <c r="F34" s="155">
        <f>ROUND((SUM(BF86:BF296)),  2)</f>
        <v>0</v>
      </c>
      <c r="G34" s="39"/>
      <c r="H34" s="39"/>
      <c r="I34" s="156">
        <v>0.14999999999999999</v>
      </c>
      <c r="J34" s="155">
        <f>ROUND(((SUM(BF86:BF296))*I34),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42</v>
      </c>
      <c r="F35" s="155">
        <f>ROUND((SUM(BG86:BG296)),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43</v>
      </c>
      <c r="F36" s="155">
        <f>ROUND((SUM(BH86:BH296)),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44</v>
      </c>
      <c r="F37" s="155">
        <f>ROUND((SUM(BI86:BI296)),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Štěrboholská spojka E+F č. akce 999166 7.5.2020_odemcene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101 - Komunikace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25. 6. 2020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="9" customFormat="1" ht="24.96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95</v>
      </c>
      <c r="E62" s="187"/>
      <c r="F62" s="187"/>
      <c r="G62" s="187"/>
      <c r="H62" s="187"/>
      <c r="I62" s="188"/>
      <c r="J62" s="189">
        <f>J108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J149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97</v>
      </c>
      <c r="E64" s="187"/>
      <c r="F64" s="187"/>
      <c r="G64" s="187"/>
      <c r="H64" s="187"/>
      <c r="I64" s="188"/>
      <c r="J64" s="189">
        <f>J152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98</v>
      </c>
      <c r="E65" s="187"/>
      <c r="F65" s="187"/>
      <c r="G65" s="187"/>
      <c r="H65" s="187"/>
      <c r="I65" s="188"/>
      <c r="J65" s="189">
        <f>J256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99</v>
      </c>
      <c r="E66" s="187"/>
      <c r="F66" s="187"/>
      <c r="G66" s="187"/>
      <c r="H66" s="187"/>
      <c r="I66" s="188"/>
      <c r="J66" s="189">
        <f>J292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100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1" t="str">
        <f>E7</f>
        <v>Štěrboholská spojka E+F č. akce 999166 7.5.2020_odemcene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87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101 - Komunikace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141" t="s">
        <v>23</v>
      </c>
      <c r="J80" s="73" t="str">
        <f>IF(J12="","",J12)</f>
        <v>25. 6. 2020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30</v>
      </c>
      <c r="J82" s="37" t="str">
        <f>E21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141" t="s">
        <v>32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91"/>
      <c r="B85" s="192"/>
      <c r="C85" s="193" t="s">
        <v>101</v>
      </c>
      <c r="D85" s="194" t="s">
        <v>54</v>
      </c>
      <c r="E85" s="194" t="s">
        <v>50</v>
      </c>
      <c r="F85" s="194" t="s">
        <v>51</v>
      </c>
      <c r="G85" s="194" t="s">
        <v>102</v>
      </c>
      <c r="H85" s="194" t="s">
        <v>103</v>
      </c>
      <c r="I85" s="195" t="s">
        <v>104</v>
      </c>
      <c r="J85" s="194" t="s">
        <v>91</v>
      </c>
      <c r="K85" s="196" t="s">
        <v>105</v>
      </c>
      <c r="L85" s="197"/>
      <c r="M85" s="93" t="s">
        <v>19</v>
      </c>
      <c r="N85" s="94" t="s">
        <v>39</v>
      </c>
      <c r="O85" s="94" t="s">
        <v>106</v>
      </c>
      <c r="P85" s="94" t="s">
        <v>107</v>
      </c>
      <c r="Q85" s="94" t="s">
        <v>108</v>
      </c>
      <c r="R85" s="94" t="s">
        <v>109</v>
      </c>
      <c r="S85" s="94" t="s">
        <v>110</v>
      </c>
      <c r="T85" s="95" t="s">
        <v>111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="2" customFormat="1" ht="22.8" customHeight="1">
      <c r="A86" s="39"/>
      <c r="B86" s="40"/>
      <c r="C86" s="100" t="s">
        <v>112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9984.4101100000007</v>
      </c>
      <c r="S86" s="97"/>
      <c r="T86" s="201">
        <f>T87</f>
        <v>12281.214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68</v>
      </c>
      <c r="AU86" s="18" t="s">
        <v>92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68</v>
      </c>
      <c r="E87" s="206" t="s">
        <v>113</v>
      </c>
      <c r="F87" s="206" t="s">
        <v>114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P88+P108+P149+P152+P256+P292</f>
        <v>0</v>
      </c>
      <c r="Q87" s="211"/>
      <c r="R87" s="212">
        <f>R88+R108+R149+R152+R256+R292</f>
        <v>9984.4101100000007</v>
      </c>
      <c r="S87" s="211"/>
      <c r="T87" s="213">
        <f>T88+T108+T149+T152+T256+T292</f>
        <v>12281.214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77</v>
      </c>
      <c r="AT87" s="215" t="s">
        <v>68</v>
      </c>
      <c r="AU87" s="215" t="s">
        <v>69</v>
      </c>
      <c r="AY87" s="214" t="s">
        <v>115</v>
      </c>
      <c r="BK87" s="216">
        <f>BK88+BK108+BK149+BK152+BK256+BK292</f>
        <v>0</v>
      </c>
    </row>
    <row r="88" s="12" customFormat="1" ht="22.8" customHeight="1">
      <c r="A88" s="12"/>
      <c r="B88" s="203"/>
      <c r="C88" s="204"/>
      <c r="D88" s="205" t="s">
        <v>68</v>
      </c>
      <c r="E88" s="217" t="s">
        <v>77</v>
      </c>
      <c r="F88" s="217" t="s">
        <v>116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SUM(P89:P107)</f>
        <v>0</v>
      </c>
      <c r="Q88" s="211"/>
      <c r="R88" s="212">
        <f>SUM(R89:R107)</f>
        <v>4.9058599999999997</v>
      </c>
      <c r="S88" s="211"/>
      <c r="T88" s="213">
        <f>SUM(T89:T107)</f>
        <v>10485.074000000001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77</v>
      </c>
      <c r="AT88" s="215" t="s">
        <v>68</v>
      </c>
      <c r="AU88" s="215" t="s">
        <v>77</v>
      </c>
      <c r="AY88" s="214" t="s">
        <v>115</v>
      </c>
      <c r="BK88" s="216">
        <f>SUM(BK89:BK107)</f>
        <v>0</v>
      </c>
    </row>
    <row r="89" s="2" customFormat="1" ht="21.75" customHeight="1">
      <c r="A89" s="39"/>
      <c r="B89" s="40"/>
      <c r="C89" s="219" t="s">
        <v>77</v>
      </c>
      <c r="D89" s="219" t="s">
        <v>117</v>
      </c>
      <c r="E89" s="220" t="s">
        <v>118</v>
      </c>
      <c r="F89" s="221" t="s">
        <v>119</v>
      </c>
      <c r="G89" s="222" t="s">
        <v>120</v>
      </c>
      <c r="H89" s="223">
        <v>252.19999999999999</v>
      </c>
      <c r="I89" s="224"/>
      <c r="J89" s="225">
        <f>ROUND(I89*H89,2)</f>
        <v>0</v>
      </c>
      <c r="K89" s="221" t="s">
        <v>121</v>
      </c>
      <c r="L89" s="45"/>
      <c r="M89" s="226" t="s">
        <v>19</v>
      </c>
      <c r="N89" s="227" t="s">
        <v>40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0.45000000000000001</v>
      </c>
      <c r="T89" s="229">
        <f>S89*H89</f>
        <v>113.49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122</v>
      </c>
      <c r="AT89" s="230" t="s">
        <v>117</v>
      </c>
      <c r="AU89" s="230" t="s">
        <v>79</v>
      </c>
      <c r="AY89" s="18" t="s">
        <v>115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77</v>
      </c>
      <c r="BK89" s="231">
        <f>ROUND(I89*H89,2)</f>
        <v>0</v>
      </c>
      <c r="BL89" s="18" t="s">
        <v>122</v>
      </c>
      <c r="BM89" s="230" t="s">
        <v>79</v>
      </c>
    </row>
    <row r="90" s="2" customFormat="1">
      <c r="A90" s="39"/>
      <c r="B90" s="40"/>
      <c r="C90" s="41"/>
      <c r="D90" s="232" t="s">
        <v>123</v>
      </c>
      <c r="E90" s="41"/>
      <c r="F90" s="233" t="s">
        <v>124</v>
      </c>
      <c r="G90" s="41"/>
      <c r="H90" s="41"/>
      <c r="I90" s="137"/>
      <c r="J90" s="41"/>
      <c r="K90" s="41"/>
      <c r="L90" s="45"/>
      <c r="M90" s="234"/>
      <c r="N90" s="235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123</v>
      </c>
      <c r="AU90" s="18" t="s">
        <v>79</v>
      </c>
    </row>
    <row r="91" s="13" customFormat="1">
      <c r="A91" s="13"/>
      <c r="B91" s="236"/>
      <c r="C91" s="237"/>
      <c r="D91" s="232" t="s">
        <v>125</v>
      </c>
      <c r="E91" s="238" t="s">
        <v>19</v>
      </c>
      <c r="F91" s="239" t="s">
        <v>126</v>
      </c>
      <c r="G91" s="237"/>
      <c r="H91" s="238" t="s">
        <v>19</v>
      </c>
      <c r="I91" s="240"/>
      <c r="J91" s="237"/>
      <c r="K91" s="237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125</v>
      </c>
      <c r="AU91" s="245" t="s">
        <v>79</v>
      </c>
      <c r="AV91" s="13" t="s">
        <v>77</v>
      </c>
      <c r="AW91" s="13" t="s">
        <v>31</v>
      </c>
      <c r="AX91" s="13" t="s">
        <v>69</v>
      </c>
      <c r="AY91" s="245" t="s">
        <v>115</v>
      </c>
    </row>
    <row r="92" s="14" customFormat="1">
      <c r="A92" s="14"/>
      <c r="B92" s="246"/>
      <c r="C92" s="247"/>
      <c r="D92" s="232" t="s">
        <v>125</v>
      </c>
      <c r="E92" s="248" t="s">
        <v>19</v>
      </c>
      <c r="F92" s="249" t="s">
        <v>127</v>
      </c>
      <c r="G92" s="247"/>
      <c r="H92" s="250">
        <v>162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125</v>
      </c>
      <c r="AU92" s="256" t="s">
        <v>79</v>
      </c>
      <c r="AV92" s="14" t="s">
        <v>79</v>
      </c>
      <c r="AW92" s="14" t="s">
        <v>31</v>
      </c>
      <c r="AX92" s="14" t="s">
        <v>69</v>
      </c>
      <c r="AY92" s="256" t="s">
        <v>115</v>
      </c>
    </row>
    <row r="93" s="13" customFormat="1">
      <c r="A93" s="13"/>
      <c r="B93" s="236"/>
      <c r="C93" s="237"/>
      <c r="D93" s="232" t="s">
        <v>125</v>
      </c>
      <c r="E93" s="238" t="s">
        <v>19</v>
      </c>
      <c r="F93" s="239" t="s">
        <v>128</v>
      </c>
      <c r="G93" s="237"/>
      <c r="H93" s="238" t="s">
        <v>19</v>
      </c>
      <c r="I93" s="240"/>
      <c r="J93" s="237"/>
      <c r="K93" s="237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125</v>
      </c>
      <c r="AU93" s="245" t="s">
        <v>79</v>
      </c>
      <c r="AV93" s="13" t="s">
        <v>77</v>
      </c>
      <c r="AW93" s="13" t="s">
        <v>31</v>
      </c>
      <c r="AX93" s="13" t="s">
        <v>69</v>
      </c>
      <c r="AY93" s="245" t="s">
        <v>115</v>
      </c>
    </row>
    <row r="94" s="14" customFormat="1">
      <c r="A94" s="14"/>
      <c r="B94" s="246"/>
      <c r="C94" s="247"/>
      <c r="D94" s="232" t="s">
        <v>125</v>
      </c>
      <c r="E94" s="248" t="s">
        <v>19</v>
      </c>
      <c r="F94" s="249" t="s">
        <v>129</v>
      </c>
      <c r="G94" s="247"/>
      <c r="H94" s="250">
        <v>90.200000000000003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125</v>
      </c>
      <c r="AU94" s="256" t="s">
        <v>79</v>
      </c>
      <c r="AV94" s="14" t="s">
        <v>79</v>
      </c>
      <c r="AW94" s="14" t="s">
        <v>31</v>
      </c>
      <c r="AX94" s="14" t="s">
        <v>69</v>
      </c>
      <c r="AY94" s="256" t="s">
        <v>115</v>
      </c>
    </row>
    <row r="95" s="15" customFormat="1">
      <c r="A95" s="15"/>
      <c r="B95" s="257"/>
      <c r="C95" s="258"/>
      <c r="D95" s="232" t="s">
        <v>125</v>
      </c>
      <c r="E95" s="259" t="s">
        <v>19</v>
      </c>
      <c r="F95" s="260" t="s">
        <v>130</v>
      </c>
      <c r="G95" s="258"/>
      <c r="H95" s="261">
        <v>252.19999999999999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125</v>
      </c>
      <c r="AU95" s="267" t="s">
        <v>79</v>
      </c>
      <c r="AV95" s="15" t="s">
        <v>122</v>
      </c>
      <c r="AW95" s="15" t="s">
        <v>31</v>
      </c>
      <c r="AX95" s="15" t="s">
        <v>77</v>
      </c>
      <c r="AY95" s="267" t="s">
        <v>115</v>
      </c>
    </row>
    <row r="96" s="2" customFormat="1" ht="21.75" customHeight="1">
      <c r="A96" s="39"/>
      <c r="B96" s="40"/>
      <c r="C96" s="219" t="s">
        <v>79</v>
      </c>
      <c r="D96" s="219" t="s">
        <v>117</v>
      </c>
      <c r="E96" s="220" t="s">
        <v>131</v>
      </c>
      <c r="F96" s="221" t="s">
        <v>132</v>
      </c>
      <c r="G96" s="222" t="s">
        <v>120</v>
      </c>
      <c r="H96" s="223">
        <v>9024</v>
      </c>
      <c r="I96" s="224"/>
      <c r="J96" s="225">
        <f>ROUND(I96*H96,2)</f>
        <v>0</v>
      </c>
      <c r="K96" s="221" t="s">
        <v>121</v>
      </c>
      <c r="L96" s="45"/>
      <c r="M96" s="226" t="s">
        <v>19</v>
      </c>
      <c r="N96" s="227" t="s">
        <v>40</v>
      </c>
      <c r="O96" s="85"/>
      <c r="P96" s="228">
        <f>O96*H96</f>
        <v>0</v>
      </c>
      <c r="Q96" s="228">
        <v>9.0000000000000006E-05</v>
      </c>
      <c r="R96" s="228">
        <f>Q96*H96</f>
        <v>0.8121600000000001</v>
      </c>
      <c r="S96" s="228">
        <v>0.25600000000000001</v>
      </c>
      <c r="T96" s="229">
        <f>S96*H96</f>
        <v>2310.1440000000002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122</v>
      </c>
      <c r="AT96" s="230" t="s">
        <v>117</v>
      </c>
      <c r="AU96" s="230" t="s">
        <v>79</v>
      </c>
      <c r="AY96" s="18" t="s">
        <v>115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77</v>
      </c>
      <c r="BK96" s="231">
        <f>ROUND(I96*H96,2)</f>
        <v>0</v>
      </c>
      <c r="BL96" s="18" t="s">
        <v>122</v>
      </c>
      <c r="BM96" s="230" t="s">
        <v>122</v>
      </c>
    </row>
    <row r="97" s="2" customFormat="1">
      <c r="A97" s="39"/>
      <c r="B97" s="40"/>
      <c r="C97" s="41"/>
      <c r="D97" s="232" t="s">
        <v>123</v>
      </c>
      <c r="E97" s="41"/>
      <c r="F97" s="233" t="s">
        <v>133</v>
      </c>
      <c r="G97" s="41"/>
      <c r="H97" s="41"/>
      <c r="I97" s="137"/>
      <c r="J97" s="41"/>
      <c r="K97" s="41"/>
      <c r="L97" s="45"/>
      <c r="M97" s="234"/>
      <c r="N97" s="23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123</v>
      </c>
      <c r="AU97" s="18" t="s">
        <v>79</v>
      </c>
    </row>
    <row r="98" s="13" customFormat="1">
      <c r="A98" s="13"/>
      <c r="B98" s="236"/>
      <c r="C98" s="237"/>
      <c r="D98" s="232" t="s">
        <v>125</v>
      </c>
      <c r="E98" s="238" t="s">
        <v>19</v>
      </c>
      <c r="F98" s="239" t="s">
        <v>134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125</v>
      </c>
      <c r="AU98" s="245" t="s">
        <v>79</v>
      </c>
      <c r="AV98" s="13" t="s">
        <v>77</v>
      </c>
      <c r="AW98" s="13" t="s">
        <v>31</v>
      </c>
      <c r="AX98" s="13" t="s">
        <v>69</v>
      </c>
      <c r="AY98" s="245" t="s">
        <v>115</v>
      </c>
    </row>
    <row r="99" s="14" customFormat="1">
      <c r="A99" s="14"/>
      <c r="B99" s="246"/>
      <c r="C99" s="247"/>
      <c r="D99" s="232" t="s">
        <v>125</v>
      </c>
      <c r="E99" s="248" t="s">
        <v>19</v>
      </c>
      <c r="F99" s="249" t="s">
        <v>135</v>
      </c>
      <c r="G99" s="247"/>
      <c r="H99" s="250">
        <v>9024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125</v>
      </c>
      <c r="AU99" s="256" t="s">
        <v>79</v>
      </c>
      <c r="AV99" s="14" t="s">
        <v>79</v>
      </c>
      <c r="AW99" s="14" t="s">
        <v>31</v>
      </c>
      <c r="AX99" s="14" t="s">
        <v>69</v>
      </c>
      <c r="AY99" s="256" t="s">
        <v>115</v>
      </c>
    </row>
    <row r="100" s="15" customFormat="1">
      <c r="A100" s="15"/>
      <c r="B100" s="257"/>
      <c r="C100" s="258"/>
      <c r="D100" s="232" t="s">
        <v>125</v>
      </c>
      <c r="E100" s="259" t="s">
        <v>19</v>
      </c>
      <c r="F100" s="260" t="s">
        <v>130</v>
      </c>
      <c r="G100" s="258"/>
      <c r="H100" s="261">
        <v>9024</v>
      </c>
      <c r="I100" s="262"/>
      <c r="J100" s="258"/>
      <c r="K100" s="258"/>
      <c r="L100" s="263"/>
      <c r="M100" s="264"/>
      <c r="N100" s="265"/>
      <c r="O100" s="265"/>
      <c r="P100" s="265"/>
      <c r="Q100" s="265"/>
      <c r="R100" s="265"/>
      <c r="S100" s="265"/>
      <c r="T100" s="26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7" t="s">
        <v>125</v>
      </c>
      <c r="AU100" s="267" t="s">
        <v>79</v>
      </c>
      <c r="AV100" s="15" t="s">
        <v>122</v>
      </c>
      <c r="AW100" s="15" t="s">
        <v>31</v>
      </c>
      <c r="AX100" s="15" t="s">
        <v>77</v>
      </c>
      <c r="AY100" s="267" t="s">
        <v>115</v>
      </c>
    </row>
    <row r="101" s="2" customFormat="1" ht="21.75" customHeight="1">
      <c r="A101" s="39"/>
      <c r="B101" s="40"/>
      <c r="C101" s="219" t="s">
        <v>136</v>
      </c>
      <c r="D101" s="219" t="s">
        <v>117</v>
      </c>
      <c r="E101" s="220" t="s">
        <v>137</v>
      </c>
      <c r="F101" s="221" t="s">
        <v>138</v>
      </c>
      <c r="G101" s="222" t="s">
        <v>120</v>
      </c>
      <c r="H101" s="223">
        <v>31490</v>
      </c>
      <c r="I101" s="224"/>
      <c r="J101" s="225">
        <f>ROUND(I101*H101,2)</f>
        <v>0</v>
      </c>
      <c r="K101" s="221" t="s">
        <v>121</v>
      </c>
      <c r="L101" s="45"/>
      <c r="M101" s="226" t="s">
        <v>19</v>
      </c>
      <c r="N101" s="227" t="s">
        <v>40</v>
      </c>
      <c r="O101" s="85"/>
      <c r="P101" s="228">
        <f>O101*H101</f>
        <v>0</v>
      </c>
      <c r="Q101" s="228">
        <v>0.00012999999999999999</v>
      </c>
      <c r="R101" s="228">
        <f>Q101*H101</f>
        <v>4.0936999999999992</v>
      </c>
      <c r="S101" s="228">
        <v>0.25600000000000001</v>
      </c>
      <c r="T101" s="229">
        <f>S101*H101</f>
        <v>8061.4400000000005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122</v>
      </c>
      <c r="AT101" s="230" t="s">
        <v>117</v>
      </c>
      <c r="AU101" s="230" t="s">
        <v>79</v>
      </c>
      <c r="AY101" s="18" t="s">
        <v>115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77</v>
      </c>
      <c r="BK101" s="231">
        <f>ROUND(I101*H101,2)</f>
        <v>0</v>
      </c>
      <c r="BL101" s="18" t="s">
        <v>122</v>
      </c>
      <c r="BM101" s="230" t="s">
        <v>139</v>
      </c>
    </row>
    <row r="102" s="2" customFormat="1">
      <c r="A102" s="39"/>
      <c r="B102" s="40"/>
      <c r="C102" s="41"/>
      <c r="D102" s="232" t="s">
        <v>123</v>
      </c>
      <c r="E102" s="41"/>
      <c r="F102" s="233" t="s">
        <v>133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123</v>
      </c>
      <c r="AU102" s="18" t="s">
        <v>79</v>
      </c>
    </row>
    <row r="103" s="13" customFormat="1">
      <c r="A103" s="13"/>
      <c r="B103" s="236"/>
      <c r="C103" s="237"/>
      <c r="D103" s="232" t="s">
        <v>125</v>
      </c>
      <c r="E103" s="238" t="s">
        <v>19</v>
      </c>
      <c r="F103" s="239" t="s">
        <v>140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125</v>
      </c>
      <c r="AU103" s="245" t="s">
        <v>79</v>
      </c>
      <c r="AV103" s="13" t="s">
        <v>77</v>
      </c>
      <c r="AW103" s="13" t="s">
        <v>31</v>
      </c>
      <c r="AX103" s="13" t="s">
        <v>69</v>
      </c>
      <c r="AY103" s="245" t="s">
        <v>115</v>
      </c>
    </row>
    <row r="104" s="14" customFormat="1">
      <c r="A104" s="14"/>
      <c r="B104" s="246"/>
      <c r="C104" s="247"/>
      <c r="D104" s="232" t="s">
        <v>125</v>
      </c>
      <c r="E104" s="248" t="s">
        <v>19</v>
      </c>
      <c r="F104" s="249" t="s">
        <v>141</v>
      </c>
      <c r="G104" s="247"/>
      <c r="H104" s="250">
        <v>30080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125</v>
      </c>
      <c r="AU104" s="256" t="s">
        <v>79</v>
      </c>
      <c r="AV104" s="14" t="s">
        <v>79</v>
      </c>
      <c r="AW104" s="14" t="s">
        <v>31</v>
      </c>
      <c r="AX104" s="14" t="s">
        <v>69</v>
      </c>
      <c r="AY104" s="256" t="s">
        <v>115</v>
      </c>
    </row>
    <row r="105" s="13" customFormat="1">
      <c r="A105" s="13"/>
      <c r="B105" s="236"/>
      <c r="C105" s="237"/>
      <c r="D105" s="232" t="s">
        <v>125</v>
      </c>
      <c r="E105" s="238" t="s">
        <v>19</v>
      </c>
      <c r="F105" s="239" t="s">
        <v>142</v>
      </c>
      <c r="G105" s="237"/>
      <c r="H105" s="238" t="s">
        <v>19</v>
      </c>
      <c r="I105" s="240"/>
      <c r="J105" s="237"/>
      <c r="K105" s="237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125</v>
      </c>
      <c r="AU105" s="245" t="s">
        <v>79</v>
      </c>
      <c r="AV105" s="13" t="s">
        <v>77</v>
      </c>
      <c r="AW105" s="13" t="s">
        <v>31</v>
      </c>
      <c r="AX105" s="13" t="s">
        <v>69</v>
      </c>
      <c r="AY105" s="245" t="s">
        <v>115</v>
      </c>
    </row>
    <row r="106" s="14" customFormat="1">
      <c r="A106" s="14"/>
      <c r="B106" s="246"/>
      <c r="C106" s="247"/>
      <c r="D106" s="232" t="s">
        <v>125</v>
      </c>
      <c r="E106" s="248" t="s">
        <v>19</v>
      </c>
      <c r="F106" s="249" t="s">
        <v>143</v>
      </c>
      <c r="G106" s="247"/>
      <c r="H106" s="250">
        <v>1410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125</v>
      </c>
      <c r="AU106" s="256" t="s">
        <v>79</v>
      </c>
      <c r="AV106" s="14" t="s">
        <v>79</v>
      </c>
      <c r="AW106" s="14" t="s">
        <v>31</v>
      </c>
      <c r="AX106" s="14" t="s">
        <v>69</v>
      </c>
      <c r="AY106" s="256" t="s">
        <v>115</v>
      </c>
    </row>
    <row r="107" s="15" customFormat="1">
      <c r="A107" s="15"/>
      <c r="B107" s="257"/>
      <c r="C107" s="258"/>
      <c r="D107" s="232" t="s">
        <v>125</v>
      </c>
      <c r="E107" s="259" t="s">
        <v>19</v>
      </c>
      <c r="F107" s="260" t="s">
        <v>130</v>
      </c>
      <c r="G107" s="258"/>
      <c r="H107" s="261">
        <v>31490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7" t="s">
        <v>125</v>
      </c>
      <c r="AU107" s="267" t="s">
        <v>79</v>
      </c>
      <c r="AV107" s="15" t="s">
        <v>122</v>
      </c>
      <c r="AW107" s="15" t="s">
        <v>31</v>
      </c>
      <c r="AX107" s="15" t="s">
        <v>77</v>
      </c>
      <c r="AY107" s="267" t="s">
        <v>115</v>
      </c>
    </row>
    <row r="108" s="12" customFormat="1" ht="22.8" customHeight="1">
      <c r="A108" s="12"/>
      <c r="B108" s="203"/>
      <c r="C108" s="204"/>
      <c r="D108" s="205" t="s">
        <v>68</v>
      </c>
      <c r="E108" s="217" t="s">
        <v>144</v>
      </c>
      <c r="F108" s="217" t="s">
        <v>145</v>
      </c>
      <c r="G108" s="204"/>
      <c r="H108" s="204"/>
      <c r="I108" s="207"/>
      <c r="J108" s="218">
        <f>BK108</f>
        <v>0</v>
      </c>
      <c r="K108" s="204"/>
      <c r="L108" s="209"/>
      <c r="M108" s="210"/>
      <c r="N108" s="211"/>
      <c r="O108" s="211"/>
      <c r="P108" s="212">
        <f>SUM(P109:P148)</f>
        <v>0</v>
      </c>
      <c r="Q108" s="211"/>
      <c r="R108" s="212">
        <f>SUM(R109:R148)</f>
        <v>9777.7278200000001</v>
      </c>
      <c r="S108" s="211"/>
      <c r="T108" s="213">
        <f>SUM(T109:T148)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4" t="s">
        <v>77</v>
      </c>
      <c r="AT108" s="215" t="s">
        <v>68</v>
      </c>
      <c r="AU108" s="215" t="s">
        <v>77</v>
      </c>
      <c r="AY108" s="214" t="s">
        <v>115</v>
      </c>
      <c r="BK108" s="216">
        <f>SUM(BK109:BK148)</f>
        <v>0</v>
      </c>
    </row>
    <row r="109" s="2" customFormat="1" ht="21.75" customHeight="1">
      <c r="A109" s="39"/>
      <c r="B109" s="40"/>
      <c r="C109" s="219" t="s">
        <v>122</v>
      </c>
      <c r="D109" s="219" t="s">
        <v>117</v>
      </c>
      <c r="E109" s="220" t="s">
        <v>146</v>
      </c>
      <c r="F109" s="221" t="s">
        <v>147</v>
      </c>
      <c r="G109" s="222" t="s">
        <v>120</v>
      </c>
      <c r="H109" s="223">
        <v>9024</v>
      </c>
      <c r="I109" s="224"/>
      <c r="J109" s="225">
        <f>ROUND(I109*H109,2)</f>
        <v>0</v>
      </c>
      <c r="K109" s="221" t="s">
        <v>121</v>
      </c>
      <c r="L109" s="45"/>
      <c r="M109" s="226" t="s">
        <v>19</v>
      </c>
      <c r="N109" s="227" t="s">
        <v>40</v>
      </c>
      <c r="O109" s="85"/>
      <c r="P109" s="228">
        <f>O109*H109</f>
        <v>0</v>
      </c>
      <c r="Q109" s="228">
        <v>0.15826000000000001</v>
      </c>
      <c r="R109" s="228">
        <f>Q109*H109</f>
        <v>1428.13824</v>
      </c>
      <c r="S109" s="228">
        <v>0</v>
      </c>
      <c r="T109" s="22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0" t="s">
        <v>122</v>
      </c>
      <c r="AT109" s="230" t="s">
        <v>117</v>
      </c>
      <c r="AU109" s="230" t="s">
        <v>79</v>
      </c>
      <c r="AY109" s="18" t="s">
        <v>115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8" t="s">
        <v>77</v>
      </c>
      <c r="BK109" s="231">
        <f>ROUND(I109*H109,2)</f>
        <v>0</v>
      </c>
      <c r="BL109" s="18" t="s">
        <v>122</v>
      </c>
      <c r="BM109" s="230" t="s">
        <v>148</v>
      </c>
    </row>
    <row r="110" s="2" customFormat="1">
      <c r="A110" s="39"/>
      <c r="B110" s="40"/>
      <c r="C110" s="41"/>
      <c r="D110" s="232" t="s">
        <v>123</v>
      </c>
      <c r="E110" s="41"/>
      <c r="F110" s="233" t="s">
        <v>149</v>
      </c>
      <c r="G110" s="41"/>
      <c r="H110" s="41"/>
      <c r="I110" s="137"/>
      <c r="J110" s="41"/>
      <c r="K110" s="41"/>
      <c r="L110" s="45"/>
      <c r="M110" s="234"/>
      <c r="N110" s="23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123</v>
      </c>
      <c r="AU110" s="18" t="s">
        <v>79</v>
      </c>
    </row>
    <row r="111" s="13" customFormat="1">
      <c r="A111" s="13"/>
      <c r="B111" s="236"/>
      <c r="C111" s="237"/>
      <c r="D111" s="232" t="s">
        <v>125</v>
      </c>
      <c r="E111" s="238" t="s">
        <v>19</v>
      </c>
      <c r="F111" s="239" t="s">
        <v>150</v>
      </c>
      <c r="G111" s="237"/>
      <c r="H111" s="238" t="s">
        <v>19</v>
      </c>
      <c r="I111" s="240"/>
      <c r="J111" s="237"/>
      <c r="K111" s="237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125</v>
      </c>
      <c r="AU111" s="245" t="s">
        <v>79</v>
      </c>
      <c r="AV111" s="13" t="s">
        <v>77</v>
      </c>
      <c r="AW111" s="13" t="s">
        <v>31</v>
      </c>
      <c r="AX111" s="13" t="s">
        <v>69</v>
      </c>
      <c r="AY111" s="245" t="s">
        <v>115</v>
      </c>
    </row>
    <row r="112" s="14" customFormat="1">
      <c r="A112" s="14"/>
      <c r="B112" s="246"/>
      <c r="C112" s="247"/>
      <c r="D112" s="232" t="s">
        <v>125</v>
      </c>
      <c r="E112" s="248" t="s">
        <v>19</v>
      </c>
      <c r="F112" s="249" t="s">
        <v>135</v>
      </c>
      <c r="G112" s="247"/>
      <c r="H112" s="250">
        <v>9024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125</v>
      </c>
      <c r="AU112" s="256" t="s">
        <v>79</v>
      </c>
      <c r="AV112" s="14" t="s">
        <v>79</v>
      </c>
      <c r="AW112" s="14" t="s">
        <v>31</v>
      </c>
      <c r="AX112" s="14" t="s">
        <v>69</v>
      </c>
      <c r="AY112" s="256" t="s">
        <v>115</v>
      </c>
    </row>
    <row r="113" s="15" customFormat="1">
      <c r="A113" s="15"/>
      <c r="B113" s="257"/>
      <c r="C113" s="258"/>
      <c r="D113" s="232" t="s">
        <v>125</v>
      </c>
      <c r="E113" s="259" t="s">
        <v>19</v>
      </c>
      <c r="F113" s="260" t="s">
        <v>130</v>
      </c>
      <c r="G113" s="258"/>
      <c r="H113" s="261">
        <v>9024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7" t="s">
        <v>125</v>
      </c>
      <c r="AU113" s="267" t="s">
        <v>79</v>
      </c>
      <c r="AV113" s="15" t="s">
        <v>122</v>
      </c>
      <c r="AW113" s="15" t="s">
        <v>31</v>
      </c>
      <c r="AX113" s="15" t="s">
        <v>77</v>
      </c>
      <c r="AY113" s="267" t="s">
        <v>115</v>
      </c>
    </row>
    <row r="114" s="2" customFormat="1" ht="21.75" customHeight="1">
      <c r="A114" s="39"/>
      <c r="B114" s="40"/>
      <c r="C114" s="219" t="s">
        <v>144</v>
      </c>
      <c r="D114" s="219" t="s">
        <v>117</v>
      </c>
      <c r="E114" s="220" t="s">
        <v>151</v>
      </c>
      <c r="F114" s="221" t="s">
        <v>152</v>
      </c>
      <c r="G114" s="222" t="s">
        <v>120</v>
      </c>
      <c r="H114" s="223">
        <v>1500</v>
      </c>
      <c r="I114" s="224"/>
      <c r="J114" s="225">
        <f>ROUND(I114*H114,2)</f>
        <v>0</v>
      </c>
      <c r="K114" s="221" t="s">
        <v>121</v>
      </c>
      <c r="L114" s="45"/>
      <c r="M114" s="226" t="s">
        <v>19</v>
      </c>
      <c r="N114" s="227" t="s">
        <v>40</v>
      </c>
      <c r="O114" s="85"/>
      <c r="P114" s="228">
        <f>O114*H114</f>
        <v>0</v>
      </c>
      <c r="Q114" s="228">
        <v>0.32400000000000001</v>
      </c>
      <c r="R114" s="228">
        <f>Q114*H114</f>
        <v>486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122</v>
      </c>
      <c r="AT114" s="230" t="s">
        <v>117</v>
      </c>
      <c r="AU114" s="230" t="s">
        <v>79</v>
      </c>
      <c r="AY114" s="18" t="s">
        <v>115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77</v>
      </c>
      <c r="BK114" s="231">
        <f>ROUND(I114*H114,2)</f>
        <v>0</v>
      </c>
      <c r="BL114" s="18" t="s">
        <v>122</v>
      </c>
      <c r="BM114" s="230" t="s">
        <v>153</v>
      </c>
    </row>
    <row r="115" s="2" customFormat="1">
      <c r="A115" s="39"/>
      <c r="B115" s="40"/>
      <c r="C115" s="41"/>
      <c r="D115" s="232" t="s">
        <v>123</v>
      </c>
      <c r="E115" s="41"/>
      <c r="F115" s="233" t="s">
        <v>154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123</v>
      </c>
      <c r="AU115" s="18" t="s">
        <v>79</v>
      </c>
    </row>
    <row r="116" s="13" customFormat="1">
      <c r="A116" s="13"/>
      <c r="B116" s="236"/>
      <c r="C116" s="237"/>
      <c r="D116" s="232" t="s">
        <v>125</v>
      </c>
      <c r="E116" s="238" t="s">
        <v>19</v>
      </c>
      <c r="F116" s="239" t="s">
        <v>155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125</v>
      </c>
      <c r="AU116" s="245" t="s">
        <v>79</v>
      </c>
      <c r="AV116" s="13" t="s">
        <v>77</v>
      </c>
      <c r="AW116" s="13" t="s">
        <v>31</v>
      </c>
      <c r="AX116" s="13" t="s">
        <v>69</v>
      </c>
      <c r="AY116" s="245" t="s">
        <v>115</v>
      </c>
    </row>
    <row r="117" s="14" customFormat="1">
      <c r="A117" s="14"/>
      <c r="B117" s="246"/>
      <c r="C117" s="247"/>
      <c r="D117" s="232" t="s">
        <v>125</v>
      </c>
      <c r="E117" s="248" t="s">
        <v>19</v>
      </c>
      <c r="F117" s="249" t="s">
        <v>156</v>
      </c>
      <c r="G117" s="247"/>
      <c r="H117" s="250">
        <v>1500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125</v>
      </c>
      <c r="AU117" s="256" t="s">
        <v>79</v>
      </c>
      <c r="AV117" s="14" t="s">
        <v>79</v>
      </c>
      <c r="AW117" s="14" t="s">
        <v>31</v>
      </c>
      <c r="AX117" s="14" t="s">
        <v>69</v>
      </c>
      <c r="AY117" s="256" t="s">
        <v>115</v>
      </c>
    </row>
    <row r="118" s="15" customFormat="1">
      <c r="A118" s="15"/>
      <c r="B118" s="257"/>
      <c r="C118" s="258"/>
      <c r="D118" s="232" t="s">
        <v>125</v>
      </c>
      <c r="E118" s="259" t="s">
        <v>19</v>
      </c>
      <c r="F118" s="260" t="s">
        <v>130</v>
      </c>
      <c r="G118" s="258"/>
      <c r="H118" s="261">
        <v>1500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7" t="s">
        <v>125</v>
      </c>
      <c r="AU118" s="267" t="s">
        <v>79</v>
      </c>
      <c r="AV118" s="15" t="s">
        <v>122</v>
      </c>
      <c r="AW118" s="15" t="s">
        <v>31</v>
      </c>
      <c r="AX118" s="15" t="s">
        <v>77</v>
      </c>
      <c r="AY118" s="267" t="s">
        <v>115</v>
      </c>
    </row>
    <row r="119" s="2" customFormat="1" ht="16.5" customHeight="1">
      <c r="A119" s="39"/>
      <c r="B119" s="40"/>
      <c r="C119" s="219" t="s">
        <v>139</v>
      </c>
      <c r="D119" s="219" t="s">
        <v>117</v>
      </c>
      <c r="E119" s="220" t="s">
        <v>157</v>
      </c>
      <c r="F119" s="221" t="s">
        <v>158</v>
      </c>
      <c r="G119" s="222" t="s">
        <v>159</v>
      </c>
      <c r="H119" s="223">
        <v>41.472000000000001</v>
      </c>
      <c r="I119" s="224"/>
      <c r="J119" s="225">
        <f>ROUND(I119*H119,2)</f>
        <v>0</v>
      </c>
      <c r="K119" s="221" t="s">
        <v>121</v>
      </c>
      <c r="L119" s="45"/>
      <c r="M119" s="226" t="s">
        <v>19</v>
      </c>
      <c r="N119" s="227" t="s">
        <v>40</v>
      </c>
      <c r="O119" s="85"/>
      <c r="P119" s="228">
        <f>O119*H119</f>
        <v>0</v>
      </c>
      <c r="Q119" s="228">
        <v>1.01</v>
      </c>
      <c r="R119" s="228">
        <f>Q119*H119</f>
        <v>41.886720000000004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122</v>
      </c>
      <c r="AT119" s="230" t="s">
        <v>117</v>
      </c>
      <c r="AU119" s="230" t="s">
        <v>79</v>
      </c>
      <c r="AY119" s="18" t="s">
        <v>115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77</v>
      </c>
      <c r="BK119" s="231">
        <f>ROUND(I119*H119,2)</f>
        <v>0</v>
      </c>
      <c r="BL119" s="18" t="s">
        <v>122</v>
      </c>
      <c r="BM119" s="230" t="s">
        <v>160</v>
      </c>
    </row>
    <row r="120" s="2" customFormat="1">
      <c r="A120" s="39"/>
      <c r="B120" s="40"/>
      <c r="C120" s="41"/>
      <c r="D120" s="232" t="s">
        <v>123</v>
      </c>
      <c r="E120" s="41"/>
      <c r="F120" s="233" t="s">
        <v>161</v>
      </c>
      <c r="G120" s="41"/>
      <c r="H120" s="41"/>
      <c r="I120" s="137"/>
      <c r="J120" s="41"/>
      <c r="K120" s="41"/>
      <c r="L120" s="45"/>
      <c r="M120" s="234"/>
      <c r="N120" s="23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123</v>
      </c>
      <c r="AU120" s="18" t="s">
        <v>79</v>
      </c>
    </row>
    <row r="121" s="13" customFormat="1">
      <c r="A121" s="13"/>
      <c r="B121" s="236"/>
      <c r="C121" s="237"/>
      <c r="D121" s="232" t="s">
        <v>125</v>
      </c>
      <c r="E121" s="238" t="s">
        <v>19</v>
      </c>
      <c r="F121" s="239" t="s">
        <v>162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125</v>
      </c>
      <c r="AU121" s="245" t="s">
        <v>79</v>
      </c>
      <c r="AV121" s="13" t="s">
        <v>77</v>
      </c>
      <c r="AW121" s="13" t="s">
        <v>31</v>
      </c>
      <c r="AX121" s="13" t="s">
        <v>69</v>
      </c>
      <c r="AY121" s="245" t="s">
        <v>115</v>
      </c>
    </row>
    <row r="122" s="14" customFormat="1">
      <c r="A122" s="14"/>
      <c r="B122" s="246"/>
      <c r="C122" s="247"/>
      <c r="D122" s="232" t="s">
        <v>125</v>
      </c>
      <c r="E122" s="248" t="s">
        <v>19</v>
      </c>
      <c r="F122" s="249" t="s">
        <v>163</v>
      </c>
      <c r="G122" s="247"/>
      <c r="H122" s="250">
        <v>41.472000000000001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125</v>
      </c>
      <c r="AU122" s="256" t="s">
        <v>79</v>
      </c>
      <c r="AV122" s="14" t="s">
        <v>79</v>
      </c>
      <c r="AW122" s="14" t="s">
        <v>31</v>
      </c>
      <c r="AX122" s="14" t="s">
        <v>69</v>
      </c>
      <c r="AY122" s="256" t="s">
        <v>115</v>
      </c>
    </row>
    <row r="123" s="15" customFormat="1">
      <c r="A123" s="15"/>
      <c r="B123" s="257"/>
      <c r="C123" s="258"/>
      <c r="D123" s="232" t="s">
        <v>125</v>
      </c>
      <c r="E123" s="259" t="s">
        <v>19</v>
      </c>
      <c r="F123" s="260" t="s">
        <v>130</v>
      </c>
      <c r="G123" s="258"/>
      <c r="H123" s="261">
        <v>41.472000000000001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7" t="s">
        <v>125</v>
      </c>
      <c r="AU123" s="267" t="s">
        <v>79</v>
      </c>
      <c r="AV123" s="15" t="s">
        <v>122</v>
      </c>
      <c r="AW123" s="15" t="s">
        <v>31</v>
      </c>
      <c r="AX123" s="15" t="s">
        <v>77</v>
      </c>
      <c r="AY123" s="267" t="s">
        <v>115</v>
      </c>
    </row>
    <row r="124" s="2" customFormat="1" ht="16.5" customHeight="1">
      <c r="A124" s="39"/>
      <c r="B124" s="40"/>
      <c r="C124" s="219" t="s">
        <v>164</v>
      </c>
      <c r="D124" s="219" t="s">
        <v>117</v>
      </c>
      <c r="E124" s="220" t="s">
        <v>165</v>
      </c>
      <c r="F124" s="221" t="s">
        <v>166</v>
      </c>
      <c r="G124" s="222" t="s">
        <v>120</v>
      </c>
      <c r="H124" s="223">
        <v>9024</v>
      </c>
      <c r="I124" s="224"/>
      <c r="J124" s="225">
        <f>ROUND(I124*H124,2)</f>
        <v>0</v>
      </c>
      <c r="K124" s="221" t="s">
        <v>121</v>
      </c>
      <c r="L124" s="45"/>
      <c r="M124" s="226" t="s">
        <v>19</v>
      </c>
      <c r="N124" s="227" t="s">
        <v>40</v>
      </c>
      <c r="O124" s="85"/>
      <c r="P124" s="228">
        <f>O124*H124</f>
        <v>0</v>
      </c>
      <c r="Q124" s="228">
        <v>0.00034000000000000002</v>
      </c>
      <c r="R124" s="228">
        <f>Q124*H124</f>
        <v>3.0681600000000002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122</v>
      </c>
      <c r="AT124" s="230" t="s">
        <v>117</v>
      </c>
      <c r="AU124" s="230" t="s">
        <v>79</v>
      </c>
      <c r="AY124" s="18" t="s">
        <v>115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77</v>
      </c>
      <c r="BK124" s="231">
        <f>ROUND(I124*H124,2)</f>
        <v>0</v>
      </c>
      <c r="BL124" s="18" t="s">
        <v>122</v>
      </c>
      <c r="BM124" s="230" t="s">
        <v>167</v>
      </c>
    </row>
    <row r="125" s="2" customFormat="1">
      <c r="A125" s="39"/>
      <c r="B125" s="40"/>
      <c r="C125" s="41"/>
      <c r="D125" s="232" t="s">
        <v>123</v>
      </c>
      <c r="E125" s="41"/>
      <c r="F125" s="233" t="s">
        <v>168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123</v>
      </c>
      <c r="AU125" s="18" t="s">
        <v>79</v>
      </c>
    </row>
    <row r="126" s="13" customFormat="1">
      <c r="A126" s="13"/>
      <c r="B126" s="236"/>
      <c r="C126" s="237"/>
      <c r="D126" s="232" t="s">
        <v>125</v>
      </c>
      <c r="E126" s="238" t="s">
        <v>19</v>
      </c>
      <c r="F126" s="239" t="s">
        <v>169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125</v>
      </c>
      <c r="AU126" s="245" t="s">
        <v>79</v>
      </c>
      <c r="AV126" s="13" t="s">
        <v>77</v>
      </c>
      <c r="AW126" s="13" t="s">
        <v>31</v>
      </c>
      <c r="AX126" s="13" t="s">
        <v>69</v>
      </c>
      <c r="AY126" s="245" t="s">
        <v>115</v>
      </c>
    </row>
    <row r="127" s="14" customFormat="1">
      <c r="A127" s="14"/>
      <c r="B127" s="246"/>
      <c r="C127" s="247"/>
      <c r="D127" s="232" t="s">
        <v>125</v>
      </c>
      <c r="E127" s="248" t="s">
        <v>19</v>
      </c>
      <c r="F127" s="249" t="s">
        <v>135</v>
      </c>
      <c r="G127" s="247"/>
      <c r="H127" s="250">
        <v>9024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125</v>
      </c>
      <c r="AU127" s="256" t="s">
        <v>79</v>
      </c>
      <c r="AV127" s="14" t="s">
        <v>79</v>
      </c>
      <c r="AW127" s="14" t="s">
        <v>31</v>
      </c>
      <c r="AX127" s="14" t="s">
        <v>69</v>
      </c>
      <c r="AY127" s="256" t="s">
        <v>115</v>
      </c>
    </row>
    <row r="128" s="15" customFormat="1">
      <c r="A128" s="15"/>
      <c r="B128" s="257"/>
      <c r="C128" s="258"/>
      <c r="D128" s="232" t="s">
        <v>125</v>
      </c>
      <c r="E128" s="259" t="s">
        <v>19</v>
      </c>
      <c r="F128" s="260" t="s">
        <v>130</v>
      </c>
      <c r="G128" s="258"/>
      <c r="H128" s="261">
        <v>9024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7" t="s">
        <v>125</v>
      </c>
      <c r="AU128" s="267" t="s">
        <v>79</v>
      </c>
      <c r="AV128" s="15" t="s">
        <v>122</v>
      </c>
      <c r="AW128" s="15" t="s">
        <v>31</v>
      </c>
      <c r="AX128" s="15" t="s">
        <v>77</v>
      </c>
      <c r="AY128" s="267" t="s">
        <v>115</v>
      </c>
    </row>
    <row r="129" s="2" customFormat="1" ht="16.5" customHeight="1">
      <c r="A129" s="39"/>
      <c r="B129" s="40"/>
      <c r="C129" s="219" t="s">
        <v>148</v>
      </c>
      <c r="D129" s="219" t="s">
        <v>117</v>
      </c>
      <c r="E129" s="220" t="s">
        <v>170</v>
      </c>
      <c r="F129" s="221" t="s">
        <v>171</v>
      </c>
      <c r="G129" s="222" t="s">
        <v>120</v>
      </c>
      <c r="H129" s="223">
        <v>38974</v>
      </c>
      <c r="I129" s="224"/>
      <c r="J129" s="225">
        <f>ROUND(I129*H129,2)</f>
        <v>0</v>
      </c>
      <c r="K129" s="221" t="s">
        <v>121</v>
      </c>
      <c r="L129" s="45"/>
      <c r="M129" s="226" t="s">
        <v>19</v>
      </c>
      <c r="N129" s="227" t="s">
        <v>40</v>
      </c>
      <c r="O129" s="85"/>
      <c r="P129" s="228">
        <f>O129*H129</f>
        <v>0</v>
      </c>
      <c r="Q129" s="228">
        <v>0.00031</v>
      </c>
      <c r="R129" s="228">
        <f>Q129*H129</f>
        <v>12.08194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122</v>
      </c>
      <c r="AT129" s="230" t="s">
        <v>117</v>
      </c>
      <c r="AU129" s="230" t="s">
        <v>79</v>
      </c>
      <c r="AY129" s="18" t="s">
        <v>115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77</v>
      </c>
      <c r="BK129" s="231">
        <f>ROUND(I129*H129,2)</f>
        <v>0</v>
      </c>
      <c r="BL129" s="18" t="s">
        <v>122</v>
      </c>
      <c r="BM129" s="230" t="s">
        <v>172</v>
      </c>
    </row>
    <row r="130" s="13" customFormat="1">
      <c r="A130" s="13"/>
      <c r="B130" s="236"/>
      <c r="C130" s="237"/>
      <c r="D130" s="232" t="s">
        <v>125</v>
      </c>
      <c r="E130" s="238" t="s">
        <v>19</v>
      </c>
      <c r="F130" s="239" t="s">
        <v>173</v>
      </c>
      <c r="G130" s="237"/>
      <c r="H130" s="238" t="s">
        <v>19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125</v>
      </c>
      <c r="AU130" s="245" t="s">
        <v>79</v>
      </c>
      <c r="AV130" s="13" t="s">
        <v>77</v>
      </c>
      <c r="AW130" s="13" t="s">
        <v>31</v>
      </c>
      <c r="AX130" s="13" t="s">
        <v>69</v>
      </c>
      <c r="AY130" s="245" t="s">
        <v>115</v>
      </c>
    </row>
    <row r="131" s="14" customFormat="1">
      <c r="A131" s="14"/>
      <c r="B131" s="246"/>
      <c r="C131" s="247"/>
      <c r="D131" s="232" t="s">
        <v>125</v>
      </c>
      <c r="E131" s="248" t="s">
        <v>19</v>
      </c>
      <c r="F131" s="249" t="s">
        <v>174</v>
      </c>
      <c r="G131" s="247"/>
      <c r="H131" s="250">
        <v>29950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125</v>
      </c>
      <c r="AU131" s="256" t="s">
        <v>79</v>
      </c>
      <c r="AV131" s="14" t="s">
        <v>79</v>
      </c>
      <c r="AW131" s="14" t="s">
        <v>31</v>
      </c>
      <c r="AX131" s="14" t="s">
        <v>69</v>
      </c>
      <c r="AY131" s="256" t="s">
        <v>115</v>
      </c>
    </row>
    <row r="132" s="13" customFormat="1">
      <c r="A132" s="13"/>
      <c r="B132" s="236"/>
      <c r="C132" s="237"/>
      <c r="D132" s="232" t="s">
        <v>125</v>
      </c>
      <c r="E132" s="238" t="s">
        <v>19</v>
      </c>
      <c r="F132" s="239" t="s">
        <v>175</v>
      </c>
      <c r="G132" s="237"/>
      <c r="H132" s="238" t="s">
        <v>19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125</v>
      </c>
      <c r="AU132" s="245" t="s">
        <v>79</v>
      </c>
      <c r="AV132" s="13" t="s">
        <v>77</v>
      </c>
      <c r="AW132" s="13" t="s">
        <v>31</v>
      </c>
      <c r="AX132" s="13" t="s">
        <v>69</v>
      </c>
      <c r="AY132" s="245" t="s">
        <v>115</v>
      </c>
    </row>
    <row r="133" s="14" customFormat="1">
      <c r="A133" s="14"/>
      <c r="B133" s="246"/>
      <c r="C133" s="247"/>
      <c r="D133" s="232" t="s">
        <v>125</v>
      </c>
      <c r="E133" s="248" t="s">
        <v>19</v>
      </c>
      <c r="F133" s="249" t="s">
        <v>176</v>
      </c>
      <c r="G133" s="247"/>
      <c r="H133" s="250">
        <v>9024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125</v>
      </c>
      <c r="AU133" s="256" t="s">
        <v>79</v>
      </c>
      <c r="AV133" s="14" t="s">
        <v>79</v>
      </c>
      <c r="AW133" s="14" t="s">
        <v>31</v>
      </c>
      <c r="AX133" s="14" t="s">
        <v>69</v>
      </c>
      <c r="AY133" s="256" t="s">
        <v>115</v>
      </c>
    </row>
    <row r="134" s="15" customFormat="1">
      <c r="A134" s="15"/>
      <c r="B134" s="257"/>
      <c r="C134" s="258"/>
      <c r="D134" s="232" t="s">
        <v>125</v>
      </c>
      <c r="E134" s="259" t="s">
        <v>19</v>
      </c>
      <c r="F134" s="260" t="s">
        <v>130</v>
      </c>
      <c r="G134" s="258"/>
      <c r="H134" s="261">
        <v>38974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7" t="s">
        <v>125</v>
      </c>
      <c r="AU134" s="267" t="s">
        <v>79</v>
      </c>
      <c r="AV134" s="15" t="s">
        <v>122</v>
      </c>
      <c r="AW134" s="15" t="s">
        <v>31</v>
      </c>
      <c r="AX134" s="15" t="s">
        <v>77</v>
      </c>
      <c r="AY134" s="267" t="s">
        <v>115</v>
      </c>
    </row>
    <row r="135" s="2" customFormat="1" ht="16.5" customHeight="1">
      <c r="A135" s="39"/>
      <c r="B135" s="40"/>
      <c r="C135" s="219" t="s">
        <v>177</v>
      </c>
      <c r="D135" s="219" t="s">
        <v>117</v>
      </c>
      <c r="E135" s="220" t="s">
        <v>178</v>
      </c>
      <c r="F135" s="221" t="s">
        <v>179</v>
      </c>
      <c r="G135" s="222" t="s">
        <v>120</v>
      </c>
      <c r="H135" s="223">
        <v>22466</v>
      </c>
      <c r="I135" s="224"/>
      <c r="J135" s="225">
        <f>ROUND(I135*H135,2)</f>
        <v>0</v>
      </c>
      <c r="K135" s="221" t="s">
        <v>121</v>
      </c>
      <c r="L135" s="45"/>
      <c r="M135" s="226" t="s">
        <v>19</v>
      </c>
      <c r="N135" s="227" t="s">
        <v>40</v>
      </c>
      <c r="O135" s="85"/>
      <c r="P135" s="228">
        <f>O135*H135</f>
        <v>0</v>
      </c>
      <c r="Q135" s="228">
        <v>0.00051000000000000004</v>
      </c>
      <c r="R135" s="228">
        <f>Q135*H135</f>
        <v>11.457660000000001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122</v>
      </c>
      <c r="AT135" s="230" t="s">
        <v>117</v>
      </c>
      <c r="AU135" s="230" t="s">
        <v>79</v>
      </c>
      <c r="AY135" s="18" t="s">
        <v>115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77</v>
      </c>
      <c r="BK135" s="231">
        <f>ROUND(I135*H135,2)</f>
        <v>0</v>
      </c>
      <c r="BL135" s="18" t="s">
        <v>122</v>
      </c>
      <c r="BM135" s="230" t="s">
        <v>180</v>
      </c>
    </row>
    <row r="136" s="14" customFormat="1">
      <c r="A136" s="14"/>
      <c r="B136" s="246"/>
      <c r="C136" s="247"/>
      <c r="D136" s="232" t="s">
        <v>125</v>
      </c>
      <c r="E136" s="248" t="s">
        <v>19</v>
      </c>
      <c r="F136" s="249" t="s">
        <v>181</v>
      </c>
      <c r="G136" s="247"/>
      <c r="H136" s="250">
        <v>22466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125</v>
      </c>
      <c r="AU136" s="256" t="s">
        <v>79</v>
      </c>
      <c r="AV136" s="14" t="s">
        <v>79</v>
      </c>
      <c r="AW136" s="14" t="s">
        <v>31</v>
      </c>
      <c r="AX136" s="14" t="s">
        <v>69</v>
      </c>
      <c r="AY136" s="256" t="s">
        <v>115</v>
      </c>
    </row>
    <row r="137" s="15" customFormat="1">
      <c r="A137" s="15"/>
      <c r="B137" s="257"/>
      <c r="C137" s="258"/>
      <c r="D137" s="232" t="s">
        <v>125</v>
      </c>
      <c r="E137" s="259" t="s">
        <v>19</v>
      </c>
      <c r="F137" s="260" t="s">
        <v>130</v>
      </c>
      <c r="G137" s="258"/>
      <c r="H137" s="261">
        <v>22466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7" t="s">
        <v>125</v>
      </c>
      <c r="AU137" s="267" t="s">
        <v>79</v>
      </c>
      <c r="AV137" s="15" t="s">
        <v>122</v>
      </c>
      <c r="AW137" s="15" t="s">
        <v>31</v>
      </c>
      <c r="AX137" s="15" t="s">
        <v>77</v>
      </c>
      <c r="AY137" s="267" t="s">
        <v>115</v>
      </c>
    </row>
    <row r="138" s="2" customFormat="1" ht="21.75" customHeight="1">
      <c r="A138" s="39"/>
      <c r="B138" s="40"/>
      <c r="C138" s="219" t="s">
        <v>153</v>
      </c>
      <c r="D138" s="219" t="s">
        <v>117</v>
      </c>
      <c r="E138" s="220" t="s">
        <v>182</v>
      </c>
      <c r="F138" s="221" t="s">
        <v>183</v>
      </c>
      <c r="G138" s="222" t="s">
        <v>120</v>
      </c>
      <c r="H138" s="223">
        <v>29950</v>
      </c>
      <c r="I138" s="224"/>
      <c r="J138" s="225">
        <f>ROUND(I138*H138,2)</f>
        <v>0</v>
      </c>
      <c r="K138" s="221" t="s">
        <v>121</v>
      </c>
      <c r="L138" s="45"/>
      <c r="M138" s="226" t="s">
        <v>19</v>
      </c>
      <c r="N138" s="227" t="s">
        <v>40</v>
      </c>
      <c r="O138" s="85"/>
      <c r="P138" s="228">
        <f>O138*H138</f>
        <v>0</v>
      </c>
      <c r="Q138" s="228">
        <v>0.096680000000000002</v>
      </c>
      <c r="R138" s="228">
        <f>Q138*H138</f>
        <v>2895.5660000000003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122</v>
      </c>
      <c r="AT138" s="230" t="s">
        <v>117</v>
      </c>
      <c r="AU138" s="230" t="s">
        <v>79</v>
      </c>
      <c r="AY138" s="18" t="s">
        <v>115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77</v>
      </c>
      <c r="BK138" s="231">
        <f>ROUND(I138*H138,2)</f>
        <v>0</v>
      </c>
      <c r="BL138" s="18" t="s">
        <v>122</v>
      </c>
      <c r="BM138" s="230" t="s">
        <v>184</v>
      </c>
    </row>
    <row r="139" s="13" customFormat="1">
      <c r="A139" s="13"/>
      <c r="B139" s="236"/>
      <c r="C139" s="237"/>
      <c r="D139" s="232" t="s">
        <v>125</v>
      </c>
      <c r="E139" s="238" t="s">
        <v>19</v>
      </c>
      <c r="F139" s="239" t="s">
        <v>173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125</v>
      </c>
      <c r="AU139" s="245" t="s">
        <v>79</v>
      </c>
      <c r="AV139" s="13" t="s">
        <v>77</v>
      </c>
      <c r="AW139" s="13" t="s">
        <v>31</v>
      </c>
      <c r="AX139" s="13" t="s">
        <v>69</v>
      </c>
      <c r="AY139" s="245" t="s">
        <v>115</v>
      </c>
    </row>
    <row r="140" s="14" customFormat="1">
      <c r="A140" s="14"/>
      <c r="B140" s="246"/>
      <c r="C140" s="247"/>
      <c r="D140" s="232" t="s">
        <v>125</v>
      </c>
      <c r="E140" s="248" t="s">
        <v>19</v>
      </c>
      <c r="F140" s="249" t="s">
        <v>174</v>
      </c>
      <c r="G140" s="247"/>
      <c r="H140" s="250">
        <v>29950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125</v>
      </c>
      <c r="AU140" s="256" t="s">
        <v>79</v>
      </c>
      <c r="AV140" s="14" t="s">
        <v>79</v>
      </c>
      <c r="AW140" s="14" t="s">
        <v>31</v>
      </c>
      <c r="AX140" s="14" t="s">
        <v>69</v>
      </c>
      <c r="AY140" s="256" t="s">
        <v>115</v>
      </c>
    </row>
    <row r="141" s="15" customFormat="1">
      <c r="A141" s="15"/>
      <c r="B141" s="257"/>
      <c r="C141" s="258"/>
      <c r="D141" s="232" t="s">
        <v>125</v>
      </c>
      <c r="E141" s="259" t="s">
        <v>19</v>
      </c>
      <c r="F141" s="260" t="s">
        <v>130</v>
      </c>
      <c r="G141" s="258"/>
      <c r="H141" s="261">
        <v>29950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7" t="s">
        <v>125</v>
      </c>
      <c r="AU141" s="267" t="s">
        <v>79</v>
      </c>
      <c r="AV141" s="15" t="s">
        <v>122</v>
      </c>
      <c r="AW141" s="15" t="s">
        <v>31</v>
      </c>
      <c r="AX141" s="15" t="s">
        <v>77</v>
      </c>
      <c r="AY141" s="267" t="s">
        <v>115</v>
      </c>
    </row>
    <row r="142" s="2" customFormat="1" ht="21.75" customHeight="1">
      <c r="A142" s="39"/>
      <c r="B142" s="40"/>
      <c r="C142" s="219" t="s">
        <v>185</v>
      </c>
      <c r="D142" s="219" t="s">
        <v>117</v>
      </c>
      <c r="E142" s="220" t="s">
        <v>186</v>
      </c>
      <c r="F142" s="221" t="s">
        <v>187</v>
      </c>
      <c r="G142" s="222" t="s">
        <v>120</v>
      </c>
      <c r="H142" s="223">
        <v>1410</v>
      </c>
      <c r="I142" s="224"/>
      <c r="J142" s="225">
        <f>ROUND(I142*H142,2)</f>
        <v>0</v>
      </c>
      <c r="K142" s="221" t="s">
        <v>121</v>
      </c>
      <c r="L142" s="45"/>
      <c r="M142" s="226" t="s">
        <v>19</v>
      </c>
      <c r="N142" s="227" t="s">
        <v>40</v>
      </c>
      <c r="O142" s="85"/>
      <c r="P142" s="228">
        <f>O142*H142</f>
        <v>0</v>
      </c>
      <c r="Q142" s="228">
        <v>0.15559000000000001</v>
      </c>
      <c r="R142" s="228">
        <f>Q142*H142</f>
        <v>219.3819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122</v>
      </c>
      <c r="AT142" s="230" t="s">
        <v>117</v>
      </c>
      <c r="AU142" s="230" t="s">
        <v>79</v>
      </c>
      <c r="AY142" s="18" t="s">
        <v>115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77</v>
      </c>
      <c r="BK142" s="231">
        <f>ROUND(I142*H142,2)</f>
        <v>0</v>
      </c>
      <c r="BL142" s="18" t="s">
        <v>122</v>
      </c>
      <c r="BM142" s="230" t="s">
        <v>188</v>
      </c>
    </row>
    <row r="143" s="2" customFormat="1">
      <c r="A143" s="39"/>
      <c r="B143" s="40"/>
      <c r="C143" s="41"/>
      <c r="D143" s="232" t="s">
        <v>123</v>
      </c>
      <c r="E143" s="41"/>
      <c r="F143" s="233" t="s">
        <v>189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123</v>
      </c>
      <c r="AU143" s="18" t="s">
        <v>79</v>
      </c>
    </row>
    <row r="144" s="13" customFormat="1">
      <c r="A144" s="13"/>
      <c r="B144" s="236"/>
      <c r="C144" s="237"/>
      <c r="D144" s="232" t="s">
        <v>125</v>
      </c>
      <c r="E144" s="238" t="s">
        <v>19</v>
      </c>
      <c r="F144" s="239" t="s">
        <v>190</v>
      </c>
      <c r="G144" s="237"/>
      <c r="H144" s="238" t="s">
        <v>19</v>
      </c>
      <c r="I144" s="240"/>
      <c r="J144" s="237"/>
      <c r="K144" s="237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125</v>
      </c>
      <c r="AU144" s="245" t="s">
        <v>79</v>
      </c>
      <c r="AV144" s="13" t="s">
        <v>77</v>
      </c>
      <c r="AW144" s="13" t="s">
        <v>31</v>
      </c>
      <c r="AX144" s="13" t="s">
        <v>69</v>
      </c>
      <c r="AY144" s="245" t="s">
        <v>115</v>
      </c>
    </row>
    <row r="145" s="14" customFormat="1">
      <c r="A145" s="14"/>
      <c r="B145" s="246"/>
      <c r="C145" s="247"/>
      <c r="D145" s="232" t="s">
        <v>125</v>
      </c>
      <c r="E145" s="248" t="s">
        <v>19</v>
      </c>
      <c r="F145" s="249" t="s">
        <v>143</v>
      </c>
      <c r="G145" s="247"/>
      <c r="H145" s="250">
        <v>1410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125</v>
      </c>
      <c r="AU145" s="256" t="s">
        <v>79</v>
      </c>
      <c r="AV145" s="14" t="s">
        <v>79</v>
      </c>
      <c r="AW145" s="14" t="s">
        <v>31</v>
      </c>
      <c r="AX145" s="14" t="s">
        <v>69</v>
      </c>
      <c r="AY145" s="256" t="s">
        <v>115</v>
      </c>
    </row>
    <row r="146" s="15" customFormat="1">
      <c r="A146" s="15"/>
      <c r="B146" s="257"/>
      <c r="C146" s="258"/>
      <c r="D146" s="232" t="s">
        <v>125</v>
      </c>
      <c r="E146" s="259" t="s">
        <v>19</v>
      </c>
      <c r="F146" s="260" t="s">
        <v>130</v>
      </c>
      <c r="G146" s="258"/>
      <c r="H146" s="261">
        <v>1410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7" t="s">
        <v>125</v>
      </c>
      <c r="AU146" s="267" t="s">
        <v>79</v>
      </c>
      <c r="AV146" s="15" t="s">
        <v>122</v>
      </c>
      <c r="AW146" s="15" t="s">
        <v>31</v>
      </c>
      <c r="AX146" s="15" t="s">
        <v>77</v>
      </c>
      <c r="AY146" s="267" t="s">
        <v>115</v>
      </c>
    </row>
    <row r="147" s="2" customFormat="1" ht="21.75" customHeight="1">
      <c r="A147" s="39"/>
      <c r="B147" s="40"/>
      <c r="C147" s="219" t="s">
        <v>160</v>
      </c>
      <c r="D147" s="219" t="s">
        <v>117</v>
      </c>
      <c r="E147" s="220" t="s">
        <v>191</v>
      </c>
      <c r="F147" s="221" t="s">
        <v>192</v>
      </c>
      <c r="G147" s="222" t="s">
        <v>120</v>
      </c>
      <c r="H147" s="223">
        <v>30080</v>
      </c>
      <c r="I147" s="224"/>
      <c r="J147" s="225">
        <f>ROUND(I147*H147,2)</f>
        <v>0</v>
      </c>
      <c r="K147" s="221" t="s">
        <v>121</v>
      </c>
      <c r="L147" s="45"/>
      <c r="M147" s="226" t="s">
        <v>19</v>
      </c>
      <c r="N147" s="227" t="s">
        <v>40</v>
      </c>
      <c r="O147" s="85"/>
      <c r="P147" s="228">
        <f>O147*H147</f>
        <v>0</v>
      </c>
      <c r="Q147" s="228">
        <v>0.15559000000000001</v>
      </c>
      <c r="R147" s="228">
        <f>Q147*H147</f>
        <v>4680.1472000000003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122</v>
      </c>
      <c r="AT147" s="230" t="s">
        <v>117</v>
      </c>
      <c r="AU147" s="230" t="s">
        <v>79</v>
      </c>
      <c r="AY147" s="18" t="s">
        <v>115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77</v>
      </c>
      <c r="BK147" s="231">
        <f>ROUND(I147*H147,2)</f>
        <v>0</v>
      </c>
      <c r="BL147" s="18" t="s">
        <v>122</v>
      </c>
      <c r="BM147" s="230" t="s">
        <v>193</v>
      </c>
    </row>
    <row r="148" s="2" customFormat="1">
      <c r="A148" s="39"/>
      <c r="B148" s="40"/>
      <c r="C148" s="41"/>
      <c r="D148" s="232" t="s">
        <v>123</v>
      </c>
      <c r="E148" s="41"/>
      <c r="F148" s="233" t="s">
        <v>194</v>
      </c>
      <c r="G148" s="41"/>
      <c r="H148" s="41"/>
      <c r="I148" s="137"/>
      <c r="J148" s="41"/>
      <c r="K148" s="41"/>
      <c r="L148" s="45"/>
      <c r="M148" s="234"/>
      <c r="N148" s="23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123</v>
      </c>
      <c r="AU148" s="18" t="s">
        <v>79</v>
      </c>
    </row>
    <row r="149" s="12" customFormat="1" ht="22.8" customHeight="1">
      <c r="A149" s="12"/>
      <c r="B149" s="203"/>
      <c r="C149" s="204"/>
      <c r="D149" s="205" t="s">
        <v>68</v>
      </c>
      <c r="E149" s="217" t="s">
        <v>148</v>
      </c>
      <c r="F149" s="217" t="s">
        <v>195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SUM(P150:P151)</f>
        <v>0</v>
      </c>
      <c r="Q149" s="211"/>
      <c r="R149" s="212">
        <f>SUM(R150:R151)</f>
        <v>3.8131200000000001</v>
      </c>
      <c r="S149" s="211"/>
      <c r="T149" s="213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77</v>
      </c>
      <c r="AT149" s="215" t="s">
        <v>68</v>
      </c>
      <c r="AU149" s="215" t="s">
        <v>77</v>
      </c>
      <c r="AY149" s="214" t="s">
        <v>115</v>
      </c>
      <c r="BK149" s="216">
        <f>SUM(BK150:BK151)</f>
        <v>0</v>
      </c>
    </row>
    <row r="150" s="2" customFormat="1" ht="16.5" customHeight="1">
      <c r="A150" s="39"/>
      <c r="B150" s="40"/>
      <c r="C150" s="219" t="s">
        <v>196</v>
      </c>
      <c r="D150" s="219" t="s">
        <v>117</v>
      </c>
      <c r="E150" s="220" t="s">
        <v>197</v>
      </c>
      <c r="F150" s="221" t="s">
        <v>198</v>
      </c>
      <c r="G150" s="222" t="s">
        <v>199</v>
      </c>
      <c r="H150" s="223">
        <v>9</v>
      </c>
      <c r="I150" s="224"/>
      <c r="J150" s="225">
        <f>ROUND(I150*H150,2)</f>
        <v>0</v>
      </c>
      <c r="K150" s="221" t="s">
        <v>121</v>
      </c>
      <c r="L150" s="45"/>
      <c r="M150" s="226" t="s">
        <v>19</v>
      </c>
      <c r="N150" s="227" t="s">
        <v>40</v>
      </c>
      <c r="O150" s="85"/>
      <c r="P150" s="228">
        <f>O150*H150</f>
        <v>0</v>
      </c>
      <c r="Q150" s="228">
        <v>0.42368</v>
      </c>
      <c r="R150" s="228">
        <f>Q150*H150</f>
        <v>3.8131200000000001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122</v>
      </c>
      <c r="AT150" s="230" t="s">
        <v>117</v>
      </c>
      <c r="AU150" s="230" t="s">
        <v>79</v>
      </c>
      <c r="AY150" s="18" t="s">
        <v>115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77</v>
      </c>
      <c r="BK150" s="231">
        <f>ROUND(I150*H150,2)</f>
        <v>0</v>
      </c>
      <c r="BL150" s="18" t="s">
        <v>122</v>
      </c>
      <c r="BM150" s="230" t="s">
        <v>200</v>
      </c>
    </row>
    <row r="151" s="2" customFormat="1">
      <c r="A151" s="39"/>
      <c r="B151" s="40"/>
      <c r="C151" s="41"/>
      <c r="D151" s="232" t="s">
        <v>123</v>
      </c>
      <c r="E151" s="41"/>
      <c r="F151" s="233" t="s">
        <v>201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123</v>
      </c>
      <c r="AU151" s="18" t="s">
        <v>79</v>
      </c>
    </row>
    <row r="152" s="12" customFormat="1" ht="22.8" customHeight="1">
      <c r="A152" s="12"/>
      <c r="B152" s="203"/>
      <c r="C152" s="204"/>
      <c r="D152" s="205" t="s">
        <v>68</v>
      </c>
      <c r="E152" s="217" t="s">
        <v>177</v>
      </c>
      <c r="F152" s="217" t="s">
        <v>202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SUM(P153:P255)</f>
        <v>0</v>
      </c>
      <c r="Q152" s="211"/>
      <c r="R152" s="212">
        <f>SUM(R153:R255)</f>
        <v>197.96331000000004</v>
      </c>
      <c r="S152" s="211"/>
      <c r="T152" s="213">
        <f>SUM(T153:T255)</f>
        <v>1796.1399999999999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77</v>
      </c>
      <c r="AT152" s="215" t="s">
        <v>68</v>
      </c>
      <c r="AU152" s="215" t="s">
        <v>77</v>
      </c>
      <c r="AY152" s="214" t="s">
        <v>115</v>
      </c>
      <c r="BK152" s="216">
        <f>SUM(BK153:BK255)</f>
        <v>0</v>
      </c>
    </row>
    <row r="153" s="2" customFormat="1" ht="21.75" customHeight="1">
      <c r="A153" s="39"/>
      <c r="B153" s="40"/>
      <c r="C153" s="219" t="s">
        <v>167</v>
      </c>
      <c r="D153" s="219" t="s">
        <v>117</v>
      </c>
      <c r="E153" s="220" t="s">
        <v>203</v>
      </c>
      <c r="F153" s="221" t="s">
        <v>204</v>
      </c>
      <c r="G153" s="222" t="s">
        <v>205</v>
      </c>
      <c r="H153" s="223">
        <v>810</v>
      </c>
      <c r="I153" s="224"/>
      <c r="J153" s="225">
        <f>ROUND(I153*H153,2)</f>
        <v>0</v>
      </c>
      <c r="K153" s="221" t="s">
        <v>121</v>
      </c>
      <c r="L153" s="45"/>
      <c r="M153" s="226" t="s">
        <v>19</v>
      </c>
      <c r="N153" s="227" t="s">
        <v>40</v>
      </c>
      <c r="O153" s="85"/>
      <c r="P153" s="228">
        <f>O153*H153</f>
        <v>0</v>
      </c>
      <c r="Q153" s="228">
        <v>0.028299999999999999</v>
      </c>
      <c r="R153" s="228">
        <f>Q153*H153</f>
        <v>22.922999999999998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122</v>
      </c>
      <c r="AT153" s="230" t="s">
        <v>117</v>
      </c>
      <c r="AU153" s="230" t="s">
        <v>79</v>
      </c>
      <c r="AY153" s="18" t="s">
        <v>115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77</v>
      </c>
      <c r="BK153" s="231">
        <f>ROUND(I153*H153,2)</f>
        <v>0</v>
      </c>
      <c r="BL153" s="18" t="s">
        <v>122</v>
      </c>
      <c r="BM153" s="230" t="s">
        <v>206</v>
      </c>
    </row>
    <row r="154" s="2" customFormat="1">
      <c r="A154" s="39"/>
      <c r="B154" s="40"/>
      <c r="C154" s="41"/>
      <c r="D154" s="232" t="s">
        <v>123</v>
      </c>
      <c r="E154" s="41"/>
      <c r="F154" s="233" t="s">
        <v>207</v>
      </c>
      <c r="G154" s="41"/>
      <c r="H154" s="41"/>
      <c r="I154" s="137"/>
      <c r="J154" s="41"/>
      <c r="K154" s="41"/>
      <c r="L154" s="45"/>
      <c r="M154" s="234"/>
      <c r="N154" s="235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123</v>
      </c>
      <c r="AU154" s="18" t="s">
        <v>79</v>
      </c>
    </row>
    <row r="155" s="2" customFormat="1">
      <c r="A155" s="39"/>
      <c r="B155" s="40"/>
      <c r="C155" s="41"/>
      <c r="D155" s="232" t="s">
        <v>208</v>
      </c>
      <c r="E155" s="41"/>
      <c r="F155" s="233" t="s">
        <v>209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208</v>
      </c>
      <c r="AU155" s="18" t="s">
        <v>79</v>
      </c>
    </row>
    <row r="156" s="2" customFormat="1" ht="21.75" customHeight="1">
      <c r="A156" s="39"/>
      <c r="B156" s="40"/>
      <c r="C156" s="219" t="s">
        <v>8</v>
      </c>
      <c r="D156" s="219" t="s">
        <v>117</v>
      </c>
      <c r="E156" s="220" t="s">
        <v>210</v>
      </c>
      <c r="F156" s="221" t="s">
        <v>211</v>
      </c>
      <c r="G156" s="222" t="s">
        <v>205</v>
      </c>
      <c r="H156" s="223">
        <v>650</v>
      </c>
      <c r="I156" s="224"/>
      <c r="J156" s="225">
        <f>ROUND(I156*H156,2)</f>
        <v>0</v>
      </c>
      <c r="K156" s="221" t="s">
        <v>121</v>
      </c>
      <c r="L156" s="45"/>
      <c r="M156" s="226" t="s">
        <v>19</v>
      </c>
      <c r="N156" s="227" t="s">
        <v>40</v>
      </c>
      <c r="O156" s="85"/>
      <c r="P156" s="228">
        <f>O156*H156</f>
        <v>0</v>
      </c>
      <c r="Q156" s="228">
        <v>0.0499</v>
      </c>
      <c r="R156" s="228">
        <f>Q156*H156</f>
        <v>32.435000000000002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122</v>
      </c>
      <c r="AT156" s="230" t="s">
        <v>117</v>
      </c>
      <c r="AU156" s="230" t="s">
        <v>79</v>
      </c>
      <c r="AY156" s="18" t="s">
        <v>115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77</v>
      </c>
      <c r="BK156" s="231">
        <f>ROUND(I156*H156,2)</f>
        <v>0</v>
      </c>
      <c r="BL156" s="18" t="s">
        <v>122</v>
      </c>
      <c r="BM156" s="230" t="s">
        <v>212</v>
      </c>
    </row>
    <row r="157" s="2" customFormat="1">
      <c r="A157" s="39"/>
      <c r="B157" s="40"/>
      <c r="C157" s="41"/>
      <c r="D157" s="232" t="s">
        <v>123</v>
      </c>
      <c r="E157" s="41"/>
      <c r="F157" s="233" t="s">
        <v>207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123</v>
      </c>
      <c r="AU157" s="18" t="s">
        <v>79</v>
      </c>
    </row>
    <row r="158" s="2" customFormat="1" ht="16.5" customHeight="1">
      <c r="A158" s="39"/>
      <c r="B158" s="40"/>
      <c r="C158" s="219" t="s">
        <v>172</v>
      </c>
      <c r="D158" s="219" t="s">
        <v>117</v>
      </c>
      <c r="E158" s="220" t="s">
        <v>213</v>
      </c>
      <c r="F158" s="221" t="s">
        <v>214</v>
      </c>
      <c r="G158" s="222" t="s">
        <v>199</v>
      </c>
      <c r="H158" s="223">
        <v>40</v>
      </c>
      <c r="I158" s="224"/>
      <c r="J158" s="225">
        <f>ROUND(I158*H158,2)</f>
        <v>0</v>
      </c>
      <c r="K158" s="221" t="s">
        <v>121</v>
      </c>
      <c r="L158" s="45"/>
      <c r="M158" s="226" t="s">
        <v>19</v>
      </c>
      <c r="N158" s="227" t="s">
        <v>40</v>
      </c>
      <c r="O158" s="85"/>
      <c r="P158" s="228">
        <f>O158*H158</f>
        <v>0</v>
      </c>
      <c r="Q158" s="228">
        <v>0.00036000000000000002</v>
      </c>
      <c r="R158" s="228">
        <f>Q158*H158</f>
        <v>0.014400000000000001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122</v>
      </c>
      <c r="AT158" s="230" t="s">
        <v>117</v>
      </c>
      <c r="AU158" s="230" t="s">
        <v>79</v>
      </c>
      <c r="AY158" s="18" t="s">
        <v>115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77</v>
      </c>
      <c r="BK158" s="231">
        <f>ROUND(I158*H158,2)</f>
        <v>0</v>
      </c>
      <c r="BL158" s="18" t="s">
        <v>122</v>
      </c>
      <c r="BM158" s="230" t="s">
        <v>215</v>
      </c>
    </row>
    <row r="159" s="2" customFormat="1">
      <c r="A159" s="39"/>
      <c r="B159" s="40"/>
      <c r="C159" s="41"/>
      <c r="D159" s="232" t="s">
        <v>123</v>
      </c>
      <c r="E159" s="41"/>
      <c r="F159" s="233" t="s">
        <v>216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123</v>
      </c>
      <c r="AU159" s="18" t="s">
        <v>79</v>
      </c>
    </row>
    <row r="160" s="2" customFormat="1" ht="16.5" customHeight="1">
      <c r="A160" s="39"/>
      <c r="B160" s="40"/>
      <c r="C160" s="268" t="s">
        <v>217</v>
      </c>
      <c r="D160" s="268" t="s">
        <v>218</v>
      </c>
      <c r="E160" s="269" t="s">
        <v>219</v>
      </c>
      <c r="F160" s="270" t="s">
        <v>220</v>
      </c>
      <c r="G160" s="271" t="s">
        <v>199</v>
      </c>
      <c r="H160" s="272">
        <v>40</v>
      </c>
      <c r="I160" s="273"/>
      <c r="J160" s="274">
        <f>ROUND(I160*H160,2)</f>
        <v>0</v>
      </c>
      <c r="K160" s="270" t="s">
        <v>121</v>
      </c>
      <c r="L160" s="275"/>
      <c r="M160" s="276" t="s">
        <v>19</v>
      </c>
      <c r="N160" s="277" t="s">
        <v>40</v>
      </c>
      <c r="O160" s="85"/>
      <c r="P160" s="228">
        <f>O160*H160</f>
        <v>0</v>
      </c>
      <c r="Q160" s="228">
        <v>0.0025000000000000001</v>
      </c>
      <c r="R160" s="228">
        <f>Q160*H160</f>
        <v>0.10000000000000001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148</v>
      </c>
      <c r="AT160" s="230" t="s">
        <v>218</v>
      </c>
      <c r="AU160" s="230" t="s">
        <v>79</v>
      </c>
      <c r="AY160" s="18" t="s">
        <v>115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77</v>
      </c>
      <c r="BK160" s="231">
        <f>ROUND(I160*H160,2)</f>
        <v>0</v>
      </c>
      <c r="BL160" s="18" t="s">
        <v>122</v>
      </c>
      <c r="BM160" s="230" t="s">
        <v>221</v>
      </c>
    </row>
    <row r="161" s="2" customFormat="1" ht="16.5" customHeight="1">
      <c r="A161" s="39"/>
      <c r="B161" s="40"/>
      <c r="C161" s="219" t="s">
        <v>180</v>
      </c>
      <c r="D161" s="219" t="s">
        <v>117</v>
      </c>
      <c r="E161" s="220" t="s">
        <v>222</v>
      </c>
      <c r="F161" s="221" t="s">
        <v>223</v>
      </c>
      <c r="G161" s="222" t="s">
        <v>205</v>
      </c>
      <c r="H161" s="223">
        <v>2983</v>
      </c>
      <c r="I161" s="224"/>
      <c r="J161" s="225">
        <f>ROUND(I161*H161,2)</f>
        <v>0</v>
      </c>
      <c r="K161" s="221" t="s">
        <v>121</v>
      </c>
      <c r="L161" s="45"/>
      <c r="M161" s="226" t="s">
        <v>19</v>
      </c>
      <c r="N161" s="227" t="s">
        <v>40</v>
      </c>
      <c r="O161" s="85"/>
      <c r="P161" s="228">
        <f>O161*H161</f>
        <v>0</v>
      </c>
      <c r="Q161" s="228">
        <v>4.0000000000000003E-05</v>
      </c>
      <c r="R161" s="228">
        <f>Q161*H161</f>
        <v>0.11932000000000001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122</v>
      </c>
      <c r="AT161" s="230" t="s">
        <v>117</v>
      </c>
      <c r="AU161" s="230" t="s">
        <v>79</v>
      </c>
      <c r="AY161" s="18" t="s">
        <v>115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77</v>
      </c>
      <c r="BK161" s="231">
        <f>ROUND(I161*H161,2)</f>
        <v>0</v>
      </c>
      <c r="BL161" s="18" t="s">
        <v>122</v>
      </c>
      <c r="BM161" s="230" t="s">
        <v>224</v>
      </c>
    </row>
    <row r="162" s="2" customFormat="1">
      <c r="A162" s="39"/>
      <c r="B162" s="40"/>
      <c r="C162" s="41"/>
      <c r="D162" s="232" t="s">
        <v>123</v>
      </c>
      <c r="E162" s="41"/>
      <c r="F162" s="233" t="s">
        <v>225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123</v>
      </c>
      <c r="AU162" s="18" t="s">
        <v>79</v>
      </c>
    </row>
    <row r="163" s="2" customFormat="1" ht="16.5" customHeight="1">
      <c r="A163" s="39"/>
      <c r="B163" s="40"/>
      <c r="C163" s="219" t="s">
        <v>226</v>
      </c>
      <c r="D163" s="219" t="s">
        <v>117</v>
      </c>
      <c r="E163" s="220" t="s">
        <v>227</v>
      </c>
      <c r="F163" s="221" t="s">
        <v>228</v>
      </c>
      <c r="G163" s="222" t="s">
        <v>205</v>
      </c>
      <c r="H163" s="223">
        <v>6315</v>
      </c>
      <c r="I163" s="224"/>
      <c r="J163" s="225">
        <f>ROUND(I163*H163,2)</f>
        <v>0</v>
      </c>
      <c r="K163" s="221" t="s">
        <v>121</v>
      </c>
      <c r="L163" s="45"/>
      <c r="M163" s="226" t="s">
        <v>19</v>
      </c>
      <c r="N163" s="227" t="s">
        <v>40</v>
      </c>
      <c r="O163" s="85"/>
      <c r="P163" s="228">
        <f>O163*H163</f>
        <v>0</v>
      </c>
      <c r="Q163" s="228">
        <v>0.00021000000000000001</v>
      </c>
      <c r="R163" s="228">
        <f>Q163*H163</f>
        <v>1.3261500000000002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122</v>
      </c>
      <c r="AT163" s="230" t="s">
        <v>117</v>
      </c>
      <c r="AU163" s="230" t="s">
        <v>79</v>
      </c>
      <c r="AY163" s="18" t="s">
        <v>115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77</v>
      </c>
      <c r="BK163" s="231">
        <f>ROUND(I163*H163,2)</f>
        <v>0</v>
      </c>
      <c r="BL163" s="18" t="s">
        <v>122</v>
      </c>
      <c r="BM163" s="230" t="s">
        <v>229</v>
      </c>
    </row>
    <row r="164" s="2" customFormat="1">
      <c r="A164" s="39"/>
      <c r="B164" s="40"/>
      <c r="C164" s="41"/>
      <c r="D164" s="232" t="s">
        <v>123</v>
      </c>
      <c r="E164" s="41"/>
      <c r="F164" s="233" t="s">
        <v>225</v>
      </c>
      <c r="G164" s="41"/>
      <c r="H164" s="41"/>
      <c r="I164" s="137"/>
      <c r="J164" s="41"/>
      <c r="K164" s="41"/>
      <c r="L164" s="45"/>
      <c r="M164" s="234"/>
      <c r="N164" s="23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123</v>
      </c>
      <c r="AU164" s="18" t="s">
        <v>79</v>
      </c>
    </row>
    <row r="165" s="2" customFormat="1" ht="16.5" customHeight="1">
      <c r="A165" s="39"/>
      <c r="B165" s="40"/>
      <c r="C165" s="219" t="s">
        <v>184</v>
      </c>
      <c r="D165" s="219" t="s">
        <v>117</v>
      </c>
      <c r="E165" s="220" t="s">
        <v>230</v>
      </c>
      <c r="F165" s="221" t="s">
        <v>231</v>
      </c>
      <c r="G165" s="222" t="s">
        <v>205</v>
      </c>
      <c r="H165" s="223">
        <v>1647</v>
      </c>
      <c r="I165" s="224"/>
      <c r="J165" s="225">
        <f>ROUND(I165*H165,2)</f>
        <v>0</v>
      </c>
      <c r="K165" s="221" t="s">
        <v>121</v>
      </c>
      <c r="L165" s="45"/>
      <c r="M165" s="226" t="s">
        <v>19</v>
      </c>
      <c r="N165" s="227" t="s">
        <v>40</v>
      </c>
      <c r="O165" s="85"/>
      <c r="P165" s="228">
        <f>O165*H165</f>
        <v>0</v>
      </c>
      <c r="Q165" s="228">
        <v>0.00011</v>
      </c>
      <c r="R165" s="228">
        <f>Q165*H165</f>
        <v>0.18117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122</v>
      </c>
      <c r="AT165" s="230" t="s">
        <v>117</v>
      </c>
      <c r="AU165" s="230" t="s">
        <v>79</v>
      </c>
      <c r="AY165" s="18" t="s">
        <v>115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77</v>
      </c>
      <c r="BK165" s="231">
        <f>ROUND(I165*H165,2)</f>
        <v>0</v>
      </c>
      <c r="BL165" s="18" t="s">
        <v>122</v>
      </c>
      <c r="BM165" s="230" t="s">
        <v>232</v>
      </c>
    </row>
    <row r="166" s="2" customFormat="1">
      <c r="A166" s="39"/>
      <c r="B166" s="40"/>
      <c r="C166" s="41"/>
      <c r="D166" s="232" t="s">
        <v>123</v>
      </c>
      <c r="E166" s="41"/>
      <c r="F166" s="233" t="s">
        <v>225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123</v>
      </c>
      <c r="AU166" s="18" t="s">
        <v>79</v>
      </c>
    </row>
    <row r="167" s="2" customFormat="1" ht="16.5" customHeight="1">
      <c r="A167" s="39"/>
      <c r="B167" s="40"/>
      <c r="C167" s="219" t="s">
        <v>7</v>
      </c>
      <c r="D167" s="219" t="s">
        <v>117</v>
      </c>
      <c r="E167" s="220" t="s">
        <v>233</v>
      </c>
      <c r="F167" s="221" t="s">
        <v>234</v>
      </c>
      <c r="G167" s="222" t="s">
        <v>120</v>
      </c>
      <c r="H167" s="223">
        <v>1244</v>
      </c>
      <c r="I167" s="224"/>
      <c r="J167" s="225">
        <f>ROUND(I167*H167,2)</f>
        <v>0</v>
      </c>
      <c r="K167" s="221" t="s">
        <v>121</v>
      </c>
      <c r="L167" s="45"/>
      <c r="M167" s="226" t="s">
        <v>19</v>
      </c>
      <c r="N167" s="227" t="s">
        <v>40</v>
      </c>
      <c r="O167" s="85"/>
      <c r="P167" s="228">
        <f>O167*H167</f>
        <v>0</v>
      </c>
      <c r="Q167" s="228">
        <v>0.00084999999999999995</v>
      </c>
      <c r="R167" s="228">
        <f>Q167*H167</f>
        <v>1.0573999999999999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122</v>
      </c>
      <c r="AT167" s="230" t="s">
        <v>117</v>
      </c>
      <c r="AU167" s="230" t="s">
        <v>79</v>
      </c>
      <c r="AY167" s="18" t="s">
        <v>115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77</v>
      </c>
      <c r="BK167" s="231">
        <f>ROUND(I167*H167,2)</f>
        <v>0</v>
      </c>
      <c r="BL167" s="18" t="s">
        <v>122</v>
      </c>
      <c r="BM167" s="230" t="s">
        <v>235</v>
      </c>
    </row>
    <row r="168" s="2" customFormat="1">
      <c r="A168" s="39"/>
      <c r="B168" s="40"/>
      <c r="C168" s="41"/>
      <c r="D168" s="232" t="s">
        <v>123</v>
      </c>
      <c r="E168" s="41"/>
      <c r="F168" s="233" t="s">
        <v>225</v>
      </c>
      <c r="G168" s="41"/>
      <c r="H168" s="41"/>
      <c r="I168" s="137"/>
      <c r="J168" s="41"/>
      <c r="K168" s="41"/>
      <c r="L168" s="45"/>
      <c r="M168" s="234"/>
      <c r="N168" s="23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123</v>
      </c>
      <c r="AU168" s="18" t="s">
        <v>79</v>
      </c>
    </row>
    <row r="169" s="13" customFormat="1">
      <c r="A169" s="13"/>
      <c r="B169" s="236"/>
      <c r="C169" s="237"/>
      <c r="D169" s="232" t="s">
        <v>125</v>
      </c>
      <c r="E169" s="238" t="s">
        <v>19</v>
      </c>
      <c r="F169" s="239" t="s">
        <v>236</v>
      </c>
      <c r="G169" s="237"/>
      <c r="H169" s="238" t="s">
        <v>19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125</v>
      </c>
      <c r="AU169" s="245" t="s">
        <v>79</v>
      </c>
      <c r="AV169" s="13" t="s">
        <v>77</v>
      </c>
      <c r="AW169" s="13" t="s">
        <v>31</v>
      </c>
      <c r="AX169" s="13" t="s">
        <v>69</v>
      </c>
      <c r="AY169" s="245" t="s">
        <v>115</v>
      </c>
    </row>
    <row r="170" s="14" customFormat="1">
      <c r="A170" s="14"/>
      <c r="B170" s="246"/>
      <c r="C170" s="247"/>
      <c r="D170" s="232" t="s">
        <v>125</v>
      </c>
      <c r="E170" s="248" t="s">
        <v>19</v>
      </c>
      <c r="F170" s="249" t="s">
        <v>237</v>
      </c>
      <c r="G170" s="247"/>
      <c r="H170" s="250">
        <v>1244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125</v>
      </c>
      <c r="AU170" s="256" t="s">
        <v>79</v>
      </c>
      <c r="AV170" s="14" t="s">
        <v>79</v>
      </c>
      <c r="AW170" s="14" t="s">
        <v>31</v>
      </c>
      <c r="AX170" s="14" t="s">
        <v>69</v>
      </c>
      <c r="AY170" s="256" t="s">
        <v>115</v>
      </c>
    </row>
    <row r="171" s="15" customFormat="1">
      <c r="A171" s="15"/>
      <c r="B171" s="257"/>
      <c r="C171" s="258"/>
      <c r="D171" s="232" t="s">
        <v>125</v>
      </c>
      <c r="E171" s="259" t="s">
        <v>19</v>
      </c>
      <c r="F171" s="260" t="s">
        <v>130</v>
      </c>
      <c r="G171" s="258"/>
      <c r="H171" s="261">
        <v>1244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7" t="s">
        <v>125</v>
      </c>
      <c r="AU171" s="267" t="s">
        <v>79</v>
      </c>
      <c r="AV171" s="15" t="s">
        <v>122</v>
      </c>
      <c r="AW171" s="15" t="s">
        <v>31</v>
      </c>
      <c r="AX171" s="15" t="s">
        <v>77</v>
      </c>
      <c r="AY171" s="267" t="s">
        <v>115</v>
      </c>
    </row>
    <row r="172" s="2" customFormat="1" ht="16.5" customHeight="1">
      <c r="A172" s="39"/>
      <c r="B172" s="40"/>
      <c r="C172" s="219" t="s">
        <v>188</v>
      </c>
      <c r="D172" s="219" t="s">
        <v>117</v>
      </c>
      <c r="E172" s="220" t="s">
        <v>238</v>
      </c>
      <c r="F172" s="221" t="s">
        <v>239</v>
      </c>
      <c r="G172" s="222" t="s">
        <v>205</v>
      </c>
      <c r="H172" s="223">
        <v>2983</v>
      </c>
      <c r="I172" s="224"/>
      <c r="J172" s="225">
        <f>ROUND(I172*H172,2)</f>
        <v>0</v>
      </c>
      <c r="K172" s="221" t="s">
        <v>121</v>
      </c>
      <c r="L172" s="45"/>
      <c r="M172" s="226" t="s">
        <v>19</v>
      </c>
      <c r="N172" s="227" t="s">
        <v>40</v>
      </c>
      <c r="O172" s="85"/>
      <c r="P172" s="228">
        <f>O172*H172</f>
        <v>0</v>
      </c>
      <c r="Q172" s="228">
        <v>0.00011</v>
      </c>
      <c r="R172" s="228">
        <f>Q172*H172</f>
        <v>0.32813000000000003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122</v>
      </c>
      <c r="AT172" s="230" t="s">
        <v>117</v>
      </c>
      <c r="AU172" s="230" t="s">
        <v>79</v>
      </c>
      <c r="AY172" s="18" t="s">
        <v>115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77</v>
      </c>
      <c r="BK172" s="231">
        <f>ROUND(I172*H172,2)</f>
        <v>0</v>
      </c>
      <c r="BL172" s="18" t="s">
        <v>122</v>
      </c>
      <c r="BM172" s="230" t="s">
        <v>240</v>
      </c>
    </row>
    <row r="173" s="2" customFormat="1">
      <c r="A173" s="39"/>
      <c r="B173" s="40"/>
      <c r="C173" s="41"/>
      <c r="D173" s="232" t="s">
        <v>123</v>
      </c>
      <c r="E173" s="41"/>
      <c r="F173" s="233" t="s">
        <v>241</v>
      </c>
      <c r="G173" s="41"/>
      <c r="H173" s="41"/>
      <c r="I173" s="137"/>
      <c r="J173" s="41"/>
      <c r="K173" s="41"/>
      <c r="L173" s="45"/>
      <c r="M173" s="234"/>
      <c r="N173" s="23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123</v>
      </c>
      <c r="AU173" s="18" t="s">
        <v>79</v>
      </c>
    </row>
    <row r="174" s="2" customFormat="1" ht="16.5" customHeight="1">
      <c r="A174" s="39"/>
      <c r="B174" s="40"/>
      <c r="C174" s="219" t="s">
        <v>242</v>
      </c>
      <c r="D174" s="219" t="s">
        <v>117</v>
      </c>
      <c r="E174" s="220" t="s">
        <v>243</v>
      </c>
      <c r="F174" s="221" t="s">
        <v>244</v>
      </c>
      <c r="G174" s="222" t="s">
        <v>205</v>
      </c>
      <c r="H174" s="223">
        <v>6350</v>
      </c>
      <c r="I174" s="224"/>
      <c r="J174" s="225">
        <f>ROUND(I174*H174,2)</f>
        <v>0</v>
      </c>
      <c r="K174" s="221" t="s">
        <v>121</v>
      </c>
      <c r="L174" s="45"/>
      <c r="M174" s="226" t="s">
        <v>19</v>
      </c>
      <c r="N174" s="227" t="s">
        <v>40</v>
      </c>
      <c r="O174" s="85"/>
      <c r="P174" s="228">
        <f>O174*H174</f>
        <v>0</v>
      </c>
      <c r="Q174" s="228">
        <v>0.00064999999999999997</v>
      </c>
      <c r="R174" s="228">
        <f>Q174*H174</f>
        <v>4.1274999999999995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122</v>
      </c>
      <c r="AT174" s="230" t="s">
        <v>117</v>
      </c>
      <c r="AU174" s="230" t="s">
        <v>79</v>
      </c>
      <c r="AY174" s="18" t="s">
        <v>115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77</v>
      </c>
      <c r="BK174" s="231">
        <f>ROUND(I174*H174,2)</f>
        <v>0</v>
      </c>
      <c r="BL174" s="18" t="s">
        <v>122</v>
      </c>
      <c r="BM174" s="230" t="s">
        <v>245</v>
      </c>
    </row>
    <row r="175" s="2" customFormat="1">
      <c r="A175" s="39"/>
      <c r="B175" s="40"/>
      <c r="C175" s="41"/>
      <c r="D175" s="232" t="s">
        <v>123</v>
      </c>
      <c r="E175" s="41"/>
      <c r="F175" s="233" t="s">
        <v>241</v>
      </c>
      <c r="G175" s="41"/>
      <c r="H175" s="41"/>
      <c r="I175" s="137"/>
      <c r="J175" s="41"/>
      <c r="K175" s="41"/>
      <c r="L175" s="45"/>
      <c r="M175" s="234"/>
      <c r="N175" s="23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123</v>
      </c>
      <c r="AU175" s="18" t="s">
        <v>79</v>
      </c>
    </row>
    <row r="176" s="2" customFormat="1" ht="16.5" customHeight="1">
      <c r="A176" s="39"/>
      <c r="B176" s="40"/>
      <c r="C176" s="219" t="s">
        <v>193</v>
      </c>
      <c r="D176" s="219" t="s">
        <v>117</v>
      </c>
      <c r="E176" s="220" t="s">
        <v>246</v>
      </c>
      <c r="F176" s="221" t="s">
        <v>247</v>
      </c>
      <c r="G176" s="222" t="s">
        <v>205</v>
      </c>
      <c r="H176" s="223">
        <v>1647</v>
      </c>
      <c r="I176" s="224"/>
      <c r="J176" s="225">
        <f>ROUND(I176*H176,2)</f>
        <v>0</v>
      </c>
      <c r="K176" s="221" t="s">
        <v>121</v>
      </c>
      <c r="L176" s="45"/>
      <c r="M176" s="226" t="s">
        <v>19</v>
      </c>
      <c r="N176" s="227" t="s">
        <v>40</v>
      </c>
      <c r="O176" s="85"/>
      <c r="P176" s="228">
        <f>O176*H176</f>
        <v>0</v>
      </c>
      <c r="Q176" s="228">
        <v>0.00038000000000000002</v>
      </c>
      <c r="R176" s="228">
        <f>Q176*H176</f>
        <v>0.62586000000000008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122</v>
      </c>
      <c r="AT176" s="230" t="s">
        <v>117</v>
      </c>
      <c r="AU176" s="230" t="s">
        <v>79</v>
      </c>
      <c r="AY176" s="18" t="s">
        <v>115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77</v>
      </c>
      <c r="BK176" s="231">
        <f>ROUND(I176*H176,2)</f>
        <v>0</v>
      </c>
      <c r="BL176" s="18" t="s">
        <v>122</v>
      </c>
      <c r="BM176" s="230" t="s">
        <v>248</v>
      </c>
    </row>
    <row r="177" s="2" customFormat="1">
      <c r="A177" s="39"/>
      <c r="B177" s="40"/>
      <c r="C177" s="41"/>
      <c r="D177" s="232" t="s">
        <v>123</v>
      </c>
      <c r="E177" s="41"/>
      <c r="F177" s="233" t="s">
        <v>241</v>
      </c>
      <c r="G177" s="41"/>
      <c r="H177" s="41"/>
      <c r="I177" s="137"/>
      <c r="J177" s="41"/>
      <c r="K177" s="41"/>
      <c r="L177" s="45"/>
      <c r="M177" s="234"/>
      <c r="N177" s="23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123</v>
      </c>
      <c r="AU177" s="18" t="s">
        <v>79</v>
      </c>
    </row>
    <row r="178" s="2" customFormat="1" ht="16.5" customHeight="1">
      <c r="A178" s="39"/>
      <c r="B178" s="40"/>
      <c r="C178" s="219" t="s">
        <v>249</v>
      </c>
      <c r="D178" s="219" t="s">
        <v>117</v>
      </c>
      <c r="E178" s="220" t="s">
        <v>250</v>
      </c>
      <c r="F178" s="221" t="s">
        <v>251</v>
      </c>
      <c r="G178" s="222" t="s">
        <v>120</v>
      </c>
      <c r="H178" s="223">
        <v>1244</v>
      </c>
      <c r="I178" s="224"/>
      <c r="J178" s="225">
        <f>ROUND(I178*H178,2)</f>
        <v>0</v>
      </c>
      <c r="K178" s="221" t="s">
        <v>121</v>
      </c>
      <c r="L178" s="45"/>
      <c r="M178" s="226" t="s">
        <v>19</v>
      </c>
      <c r="N178" s="227" t="s">
        <v>40</v>
      </c>
      <c r="O178" s="85"/>
      <c r="P178" s="228">
        <f>O178*H178</f>
        <v>0</v>
      </c>
      <c r="Q178" s="228">
        <v>0.0025999999999999999</v>
      </c>
      <c r="R178" s="228">
        <f>Q178*H178</f>
        <v>3.2343999999999999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122</v>
      </c>
      <c r="AT178" s="230" t="s">
        <v>117</v>
      </c>
      <c r="AU178" s="230" t="s">
        <v>79</v>
      </c>
      <c r="AY178" s="18" t="s">
        <v>115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77</v>
      </c>
      <c r="BK178" s="231">
        <f>ROUND(I178*H178,2)</f>
        <v>0</v>
      </c>
      <c r="BL178" s="18" t="s">
        <v>122</v>
      </c>
      <c r="BM178" s="230" t="s">
        <v>252</v>
      </c>
    </row>
    <row r="179" s="2" customFormat="1">
      <c r="A179" s="39"/>
      <c r="B179" s="40"/>
      <c r="C179" s="41"/>
      <c r="D179" s="232" t="s">
        <v>123</v>
      </c>
      <c r="E179" s="41"/>
      <c r="F179" s="233" t="s">
        <v>241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123</v>
      </c>
      <c r="AU179" s="18" t="s">
        <v>79</v>
      </c>
    </row>
    <row r="180" s="2" customFormat="1" ht="21.75" customHeight="1">
      <c r="A180" s="39"/>
      <c r="B180" s="40"/>
      <c r="C180" s="219" t="s">
        <v>200</v>
      </c>
      <c r="D180" s="219" t="s">
        <v>117</v>
      </c>
      <c r="E180" s="220" t="s">
        <v>253</v>
      </c>
      <c r="F180" s="221" t="s">
        <v>254</v>
      </c>
      <c r="G180" s="222" t="s">
        <v>205</v>
      </c>
      <c r="H180" s="223">
        <v>10980</v>
      </c>
      <c r="I180" s="224"/>
      <c r="J180" s="225">
        <f>ROUND(I180*H180,2)</f>
        <v>0</v>
      </c>
      <c r="K180" s="221" t="s">
        <v>121</v>
      </c>
      <c r="L180" s="45"/>
      <c r="M180" s="226" t="s">
        <v>19</v>
      </c>
      <c r="N180" s="227" t="s">
        <v>40</v>
      </c>
      <c r="O180" s="8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122</v>
      </c>
      <c r="AT180" s="230" t="s">
        <v>117</v>
      </c>
      <c r="AU180" s="230" t="s">
        <v>79</v>
      </c>
      <c r="AY180" s="18" t="s">
        <v>115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77</v>
      </c>
      <c r="BK180" s="231">
        <f>ROUND(I180*H180,2)</f>
        <v>0</v>
      </c>
      <c r="BL180" s="18" t="s">
        <v>122</v>
      </c>
      <c r="BM180" s="230" t="s">
        <v>255</v>
      </c>
    </row>
    <row r="181" s="2" customFormat="1">
      <c r="A181" s="39"/>
      <c r="B181" s="40"/>
      <c r="C181" s="41"/>
      <c r="D181" s="232" t="s">
        <v>123</v>
      </c>
      <c r="E181" s="41"/>
      <c r="F181" s="233" t="s">
        <v>256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123</v>
      </c>
      <c r="AU181" s="18" t="s">
        <v>79</v>
      </c>
    </row>
    <row r="182" s="14" customFormat="1">
      <c r="A182" s="14"/>
      <c r="B182" s="246"/>
      <c r="C182" s="247"/>
      <c r="D182" s="232" t="s">
        <v>125</v>
      </c>
      <c r="E182" s="248" t="s">
        <v>19</v>
      </c>
      <c r="F182" s="249" t="s">
        <v>257</v>
      </c>
      <c r="G182" s="247"/>
      <c r="H182" s="250">
        <v>10980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125</v>
      </c>
      <c r="AU182" s="256" t="s">
        <v>79</v>
      </c>
      <c r="AV182" s="14" t="s">
        <v>79</v>
      </c>
      <c r="AW182" s="14" t="s">
        <v>31</v>
      </c>
      <c r="AX182" s="14" t="s">
        <v>69</v>
      </c>
      <c r="AY182" s="256" t="s">
        <v>115</v>
      </c>
    </row>
    <row r="183" s="15" customFormat="1">
      <c r="A183" s="15"/>
      <c r="B183" s="257"/>
      <c r="C183" s="258"/>
      <c r="D183" s="232" t="s">
        <v>125</v>
      </c>
      <c r="E183" s="259" t="s">
        <v>19</v>
      </c>
      <c r="F183" s="260" t="s">
        <v>130</v>
      </c>
      <c r="G183" s="258"/>
      <c r="H183" s="261">
        <v>10980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125</v>
      </c>
      <c r="AU183" s="267" t="s">
        <v>79</v>
      </c>
      <c r="AV183" s="15" t="s">
        <v>122</v>
      </c>
      <c r="AW183" s="15" t="s">
        <v>31</v>
      </c>
      <c r="AX183" s="15" t="s">
        <v>77</v>
      </c>
      <c r="AY183" s="267" t="s">
        <v>115</v>
      </c>
    </row>
    <row r="184" s="2" customFormat="1" ht="21.75" customHeight="1">
      <c r="A184" s="39"/>
      <c r="B184" s="40"/>
      <c r="C184" s="219" t="s">
        <v>258</v>
      </c>
      <c r="D184" s="219" t="s">
        <v>117</v>
      </c>
      <c r="E184" s="220" t="s">
        <v>259</v>
      </c>
      <c r="F184" s="221" t="s">
        <v>260</v>
      </c>
      <c r="G184" s="222" t="s">
        <v>120</v>
      </c>
      <c r="H184" s="223">
        <v>1244</v>
      </c>
      <c r="I184" s="224"/>
      <c r="J184" s="225">
        <f>ROUND(I184*H184,2)</f>
        <v>0</v>
      </c>
      <c r="K184" s="221" t="s">
        <v>121</v>
      </c>
      <c r="L184" s="45"/>
      <c r="M184" s="226" t="s">
        <v>19</v>
      </c>
      <c r="N184" s="227" t="s">
        <v>40</v>
      </c>
      <c r="O184" s="85"/>
      <c r="P184" s="228">
        <f>O184*H184</f>
        <v>0</v>
      </c>
      <c r="Q184" s="228">
        <v>1.0000000000000001E-05</v>
      </c>
      <c r="R184" s="228">
        <f>Q184*H184</f>
        <v>0.012440000000000001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122</v>
      </c>
      <c r="AT184" s="230" t="s">
        <v>117</v>
      </c>
      <c r="AU184" s="230" t="s">
        <v>79</v>
      </c>
      <c r="AY184" s="18" t="s">
        <v>115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77</v>
      </c>
      <c r="BK184" s="231">
        <f>ROUND(I184*H184,2)</f>
        <v>0</v>
      </c>
      <c r="BL184" s="18" t="s">
        <v>122</v>
      </c>
      <c r="BM184" s="230" t="s">
        <v>261</v>
      </c>
    </row>
    <row r="185" s="2" customFormat="1">
      <c r="A185" s="39"/>
      <c r="B185" s="40"/>
      <c r="C185" s="41"/>
      <c r="D185" s="232" t="s">
        <v>123</v>
      </c>
      <c r="E185" s="41"/>
      <c r="F185" s="233" t="s">
        <v>256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123</v>
      </c>
      <c r="AU185" s="18" t="s">
        <v>79</v>
      </c>
    </row>
    <row r="186" s="2" customFormat="1" ht="16.5" customHeight="1">
      <c r="A186" s="39"/>
      <c r="B186" s="40"/>
      <c r="C186" s="219" t="s">
        <v>206</v>
      </c>
      <c r="D186" s="219" t="s">
        <v>117</v>
      </c>
      <c r="E186" s="220" t="s">
        <v>262</v>
      </c>
      <c r="F186" s="221" t="s">
        <v>263</v>
      </c>
      <c r="G186" s="222" t="s">
        <v>205</v>
      </c>
      <c r="H186" s="223">
        <v>17760</v>
      </c>
      <c r="I186" s="224"/>
      <c r="J186" s="225">
        <f>ROUND(I186*H186,2)</f>
        <v>0</v>
      </c>
      <c r="K186" s="221" t="s">
        <v>121</v>
      </c>
      <c r="L186" s="45"/>
      <c r="M186" s="226" t="s">
        <v>19</v>
      </c>
      <c r="N186" s="227" t="s">
        <v>40</v>
      </c>
      <c r="O186" s="85"/>
      <c r="P186" s="228">
        <f>O186*H186</f>
        <v>0</v>
      </c>
      <c r="Q186" s="228">
        <v>1.0000000000000001E-05</v>
      </c>
      <c r="R186" s="228">
        <f>Q186*H186</f>
        <v>0.17760000000000001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122</v>
      </c>
      <c r="AT186" s="230" t="s">
        <v>117</v>
      </c>
      <c r="AU186" s="230" t="s">
        <v>79</v>
      </c>
      <c r="AY186" s="18" t="s">
        <v>115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77</v>
      </c>
      <c r="BK186" s="231">
        <f>ROUND(I186*H186,2)</f>
        <v>0</v>
      </c>
      <c r="BL186" s="18" t="s">
        <v>122</v>
      </c>
      <c r="BM186" s="230" t="s">
        <v>264</v>
      </c>
    </row>
    <row r="187" s="2" customFormat="1">
      <c r="A187" s="39"/>
      <c r="B187" s="40"/>
      <c r="C187" s="41"/>
      <c r="D187" s="232" t="s">
        <v>123</v>
      </c>
      <c r="E187" s="41"/>
      <c r="F187" s="233" t="s">
        <v>265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123</v>
      </c>
      <c r="AU187" s="18" t="s">
        <v>79</v>
      </c>
    </row>
    <row r="188" s="13" customFormat="1">
      <c r="A188" s="13"/>
      <c r="B188" s="236"/>
      <c r="C188" s="237"/>
      <c r="D188" s="232" t="s">
        <v>125</v>
      </c>
      <c r="E188" s="238" t="s">
        <v>19</v>
      </c>
      <c r="F188" s="239" t="s">
        <v>169</v>
      </c>
      <c r="G188" s="237"/>
      <c r="H188" s="238" t="s">
        <v>19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125</v>
      </c>
      <c r="AU188" s="245" t="s">
        <v>79</v>
      </c>
      <c r="AV188" s="13" t="s">
        <v>77</v>
      </c>
      <c r="AW188" s="13" t="s">
        <v>31</v>
      </c>
      <c r="AX188" s="13" t="s">
        <v>69</v>
      </c>
      <c r="AY188" s="245" t="s">
        <v>115</v>
      </c>
    </row>
    <row r="189" s="14" customFormat="1">
      <c r="A189" s="14"/>
      <c r="B189" s="246"/>
      <c r="C189" s="247"/>
      <c r="D189" s="232" t="s">
        <v>125</v>
      </c>
      <c r="E189" s="248" t="s">
        <v>19</v>
      </c>
      <c r="F189" s="249" t="s">
        <v>266</v>
      </c>
      <c r="G189" s="247"/>
      <c r="H189" s="250">
        <v>6016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125</v>
      </c>
      <c r="AU189" s="256" t="s">
        <v>79</v>
      </c>
      <c r="AV189" s="14" t="s">
        <v>79</v>
      </c>
      <c r="AW189" s="14" t="s">
        <v>31</v>
      </c>
      <c r="AX189" s="14" t="s">
        <v>69</v>
      </c>
      <c r="AY189" s="256" t="s">
        <v>115</v>
      </c>
    </row>
    <row r="190" s="13" customFormat="1">
      <c r="A190" s="13"/>
      <c r="B190" s="236"/>
      <c r="C190" s="237"/>
      <c r="D190" s="232" t="s">
        <v>125</v>
      </c>
      <c r="E190" s="238" t="s">
        <v>19</v>
      </c>
      <c r="F190" s="239" t="s">
        <v>267</v>
      </c>
      <c r="G190" s="237"/>
      <c r="H190" s="238" t="s">
        <v>19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125</v>
      </c>
      <c r="AU190" s="245" t="s">
        <v>79</v>
      </c>
      <c r="AV190" s="13" t="s">
        <v>77</v>
      </c>
      <c r="AW190" s="13" t="s">
        <v>31</v>
      </c>
      <c r="AX190" s="13" t="s">
        <v>69</v>
      </c>
      <c r="AY190" s="245" t="s">
        <v>115</v>
      </c>
    </row>
    <row r="191" s="14" customFormat="1">
      <c r="A191" s="14"/>
      <c r="B191" s="246"/>
      <c r="C191" s="247"/>
      <c r="D191" s="232" t="s">
        <v>125</v>
      </c>
      <c r="E191" s="248" t="s">
        <v>19</v>
      </c>
      <c r="F191" s="249" t="s">
        <v>268</v>
      </c>
      <c r="G191" s="247"/>
      <c r="H191" s="250">
        <v>5441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125</v>
      </c>
      <c r="AU191" s="256" t="s">
        <v>79</v>
      </c>
      <c r="AV191" s="14" t="s">
        <v>79</v>
      </c>
      <c r="AW191" s="14" t="s">
        <v>31</v>
      </c>
      <c r="AX191" s="14" t="s">
        <v>69</v>
      </c>
      <c r="AY191" s="256" t="s">
        <v>115</v>
      </c>
    </row>
    <row r="192" s="13" customFormat="1">
      <c r="A192" s="13"/>
      <c r="B192" s="236"/>
      <c r="C192" s="237"/>
      <c r="D192" s="232" t="s">
        <v>125</v>
      </c>
      <c r="E192" s="238" t="s">
        <v>19</v>
      </c>
      <c r="F192" s="239" t="s">
        <v>269</v>
      </c>
      <c r="G192" s="237"/>
      <c r="H192" s="238" t="s">
        <v>19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125</v>
      </c>
      <c r="AU192" s="245" t="s">
        <v>79</v>
      </c>
      <c r="AV192" s="13" t="s">
        <v>77</v>
      </c>
      <c r="AW192" s="13" t="s">
        <v>31</v>
      </c>
      <c r="AX192" s="13" t="s">
        <v>69</v>
      </c>
      <c r="AY192" s="245" t="s">
        <v>115</v>
      </c>
    </row>
    <row r="193" s="14" customFormat="1">
      <c r="A193" s="14"/>
      <c r="B193" s="246"/>
      <c r="C193" s="247"/>
      <c r="D193" s="232" t="s">
        <v>125</v>
      </c>
      <c r="E193" s="248" t="s">
        <v>19</v>
      </c>
      <c r="F193" s="249" t="s">
        <v>268</v>
      </c>
      <c r="G193" s="247"/>
      <c r="H193" s="250">
        <v>5441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125</v>
      </c>
      <c r="AU193" s="256" t="s">
        <v>79</v>
      </c>
      <c r="AV193" s="14" t="s">
        <v>79</v>
      </c>
      <c r="AW193" s="14" t="s">
        <v>31</v>
      </c>
      <c r="AX193" s="14" t="s">
        <v>69</v>
      </c>
      <c r="AY193" s="256" t="s">
        <v>115</v>
      </c>
    </row>
    <row r="194" s="13" customFormat="1">
      <c r="A194" s="13"/>
      <c r="B194" s="236"/>
      <c r="C194" s="237"/>
      <c r="D194" s="232" t="s">
        <v>125</v>
      </c>
      <c r="E194" s="238" t="s">
        <v>19</v>
      </c>
      <c r="F194" s="239" t="s">
        <v>270</v>
      </c>
      <c r="G194" s="237"/>
      <c r="H194" s="238" t="s">
        <v>19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125</v>
      </c>
      <c r="AU194" s="245" t="s">
        <v>79</v>
      </c>
      <c r="AV194" s="13" t="s">
        <v>77</v>
      </c>
      <c r="AW194" s="13" t="s">
        <v>31</v>
      </c>
      <c r="AX194" s="13" t="s">
        <v>69</v>
      </c>
      <c r="AY194" s="245" t="s">
        <v>115</v>
      </c>
    </row>
    <row r="195" s="14" customFormat="1">
      <c r="A195" s="14"/>
      <c r="B195" s="246"/>
      <c r="C195" s="247"/>
      <c r="D195" s="232" t="s">
        <v>125</v>
      </c>
      <c r="E195" s="248" t="s">
        <v>19</v>
      </c>
      <c r="F195" s="249" t="s">
        <v>271</v>
      </c>
      <c r="G195" s="247"/>
      <c r="H195" s="250">
        <v>862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125</v>
      </c>
      <c r="AU195" s="256" t="s">
        <v>79</v>
      </c>
      <c r="AV195" s="14" t="s">
        <v>79</v>
      </c>
      <c r="AW195" s="14" t="s">
        <v>31</v>
      </c>
      <c r="AX195" s="14" t="s">
        <v>69</v>
      </c>
      <c r="AY195" s="256" t="s">
        <v>115</v>
      </c>
    </row>
    <row r="196" s="15" customFormat="1">
      <c r="A196" s="15"/>
      <c r="B196" s="257"/>
      <c r="C196" s="258"/>
      <c r="D196" s="232" t="s">
        <v>125</v>
      </c>
      <c r="E196" s="259" t="s">
        <v>19</v>
      </c>
      <c r="F196" s="260" t="s">
        <v>130</v>
      </c>
      <c r="G196" s="258"/>
      <c r="H196" s="261">
        <v>17760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125</v>
      </c>
      <c r="AU196" s="267" t="s">
        <v>79</v>
      </c>
      <c r="AV196" s="15" t="s">
        <v>122</v>
      </c>
      <c r="AW196" s="15" t="s">
        <v>31</v>
      </c>
      <c r="AX196" s="15" t="s">
        <v>77</v>
      </c>
      <c r="AY196" s="267" t="s">
        <v>115</v>
      </c>
    </row>
    <row r="197" s="2" customFormat="1" ht="21.75" customHeight="1">
      <c r="A197" s="39"/>
      <c r="B197" s="40"/>
      <c r="C197" s="219" t="s">
        <v>272</v>
      </c>
      <c r="D197" s="219" t="s">
        <v>117</v>
      </c>
      <c r="E197" s="220" t="s">
        <v>273</v>
      </c>
      <c r="F197" s="221" t="s">
        <v>274</v>
      </c>
      <c r="G197" s="222" t="s">
        <v>205</v>
      </c>
      <c r="H197" s="223">
        <v>17760</v>
      </c>
      <c r="I197" s="224"/>
      <c r="J197" s="225">
        <f>ROUND(I197*H197,2)</f>
        <v>0</v>
      </c>
      <c r="K197" s="221" t="s">
        <v>121</v>
      </c>
      <c r="L197" s="45"/>
      <c r="M197" s="226" t="s">
        <v>19</v>
      </c>
      <c r="N197" s="227" t="s">
        <v>40</v>
      </c>
      <c r="O197" s="85"/>
      <c r="P197" s="228">
        <f>O197*H197</f>
        <v>0</v>
      </c>
      <c r="Q197" s="228">
        <v>0.00034000000000000002</v>
      </c>
      <c r="R197" s="228">
        <f>Q197*H197</f>
        <v>6.0384000000000002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122</v>
      </c>
      <c r="AT197" s="230" t="s">
        <v>117</v>
      </c>
      <c r="AU197" s="230" t="s">
        <v>79</v>
      </c>
      <c r="AY197" s="18" t="s">
        <v>115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77</v>
      </c>
      <c r="BK197" s="231">
        <f>ROUND(I197*H197,2)</f>
        <v>0</v>
      </c>
      <c r="BL197" s="18" t="s">
        <v>122</v>
      </c>
      <c r="BM197" s="230" t="s">
        <v>275</v>
      </c>
    </row>
    <row r="198" s="2" customFormat="1">
      <c r="A198" s="39"/>
      <c r="B198" s="40"/>
      <c r="C198" s="41"/>
      <c r="D198" s="232" t="s">
        <v>123</v>
      </c>
      <c r="E198" s="41"/>
      <c r="F198" s="233" t="s">
        <v>276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123</v>
      </c>
      <c r="AU198" s="18" t="s">
        <v>79</v>
      </c>
    </row>
    <row r="199" s="13" customFormat="1">
      <c r="A199" s="13"/>
      <c r="B199" s="236"/>
      <c r="C199" s="237"/>
      <c r="D199" s="232" t="s">
        <v>125</v>
      </c>
      <c r="E199" s="238" t="s">
        <v>19</v>
      </c>
      <c r="F199" s="239" t="s">
        <v>169</v>
      </c>
      <c r="G199" s="237"/>
      <c r="H199" s="238" t="s">
        <v>19</v>
      </c>
      <c r="I199" s="240"/>
      <c r="J199" s="237"/>
      <c r="K199" s="237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125</v>
      </c>
      <c r="AU199" s="245" t="s">
        <v>79</v>
      </c>
      <c r="AV199" s="13" t="s">
        <v>77</v>
      </c>
      <c r="AW199" s="13" t="s">
        <v>31</v>
      </c>
      <c r="AX199" s="13" t="s">
        <v>69</v>
      </c>
      <c r="AY199" s="245" t="s">
        <v>115</v>
      </c>
    </row>
    <row r="200" s="14" customFormat="1">
      <c r="A200" s="14"/>
      <c r="B200" s="246"/>
      <c r="C200" s="247"/>
      <c r="D200" s="232" t="s">
        <v>125</v>
      </c>
      <c r="E200" s="248" t="s">
        <v>19</v>
      </c>
      <c r="F200" s="249" t="s">
        <v>266</v>
      </c>
      <c r="G200" s="247"/>
      <c r="H200" s="250">
        <v>6016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125</v>
      </c>
      <c r="AU200" s="256" t="s">
        <v>79</v>
      </c>
      <c r="AV200" s="14" t="s">
        <v>79</v>
      </c>
      <c r="AW200" s="14" t="s">
        <v>31</v>
      </c>
      <c r="AX200" s="14" t="s">
        <v>69</v>
      </c>
      <c r="AY200" s="256" t="s">
        <v>115</v>
      </c>
    </row>
    <row r="201" s="13" customFormat="1">
      <c r="A201" s="13"/>
      <c r="B201" s="236"/>
      <c r="C201" s="237"/>
      <c r="D201" s="232" t="s">
        <v>125</v>
      </c>
      <c r="E201" s="238" t="s">
        <v>19</v>
      </c>
      <c r="F201" s="239" t="s">
        <v>267</v>
      </c>
      <c r="G201" s="237"/>
      <c r="H201" s="238" t="s">
        <v>19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125</v>
      </c>
      <c r="AU201" s="245" t="s">
        <v>79</v>
      </c>
      <c r="AV201" s="13" t="s">
        <v>77</v>
      </c>
      <c r="AW201" s="13" t="s">
        <v>31</v>
      </c>
      <c r="AX201" s="13" t="s">
        <v>69</v>
      </c>
      <c r="AY201" s="245" t="s">
        <v>115</v>
      </c>
    </row>
    <row r="202" s="14" customFormat="1">
      <c r="A202" s="14"/>
      <c r="B202" s="246"/>
      <c r="C202" s="247"/>
      <c r="D202" s="232" t="s">
        <v>125</v>
      </c>
      <c r="E202" s="248" t="s">
        <v>19</v>
      </c>
      <c r="F202" s="249" t="s">
        <v>268</v>
      </c>
      <c r="G202" s="247"/>
      <c r="H202" s="250">
        <v>5441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125</v>
      </c>
      <c r="AU202" s="256" t="s">
        <v>79</v>
      </c>
      <c r="AV202" s="14" t="s">
        <v>79</v>
      </c>
      <c r="AW202" s="14" t="s">
        <v>31</v>
      </c>
      <c r="AX202" s="14" t="s">
        <v>69</v>
      </c>
      <c r="AY202" s="256" t="s">
        <v>115</v>
      </c>
    </row>
    <row r="203" s="13" customFormat="1">
      <c r="A203" s="13"/>
      <c r="B203" s="236"/>
      <c r="C203" s="237"/>
      <c r="D203" s="232" t="s">
        <v>125</v>
      </c>
      <c r="E203" s="238" t="s">
        <v>19</v>
      </c>
      <c r="F203" s="239" t="s">
        <v>269</v>
      </c>
      <c r="G203" s="237"/>
      <c r="H203" s="238" t="s">
        <v>19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125</v>
      </c>
      <c r="AU203" s="245" t="s">
        <v>79</v>
      </c>
      <c r="AV203" s="13" t="s">
        <v>77</v>
      </c>
      <c r="AW203" s="13" t="s">
        <v>31</v>
      </c>
      <c r="AX203" s="13" t="s">
        <v>69</v>
      </c>
      <c r="AY203" s="245" t="s">
        <v>115</v>
      </c>
    </row>
    <row r="204" s="14" customFormat="1">
      <c r="A204" s="14"/>
      <c r="B204" s="246"/>
      <c r="C204" s="247"/>
      <c r="D204" s="232" t="s">
        <v>125</v>
      </c>
      <c r="E204" s="248" t="s">
        <v>19</v>
      </c>
      <c r="F204" s="249" t="s">
        <v>268</v>
      </c>
      <c r="G204" s="247"/>
      <c r="H204" s="250">
        <v>5441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125</v>
      </c>
      <c r="AU204" s="256" t="s">
        <v>79</v>
      </c>
      <c r="AV204" s="14" t="s">
        <v>79</v>
      </c>
      <c r="AW204" s="14" t="s">
        <v>31</v>
      </c>
      <c r="AX204" s="14" t="s">
        <v>69</v>
      </c>
      <c r="AY204" s="256" t="s">
        <v>115</v>
      </c>
    </row>
    <row r="205" s="13" customFormat="1">
      <c r="A205" s="13"/>
      <c r="B205" s="236"/>
      <c r="C205" s="237"/>
      <c r="D205" s="232" t="s">
        <v>125</v>
      </c>
      <c r="E205" s="238" t="s">
        <v>19</v>
      </c>
      <c r="F205" s="239" t="s">
        <v>270</v>
      </c>
      <c r="G205" s="237"/>
      <c r="H205" s="238" t="s">
        <v>19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125</v>
      </c>
      <c r="AU205" s="245" t="s">
        <v>79</v>
      </c>
      <c r="AV205" s="13" t="s">
        <v>77</v>
      </c>
      <c r="AW205" s="13" t="s">
        <v>31</v>
      </c>
      <c r="AX205" s="13" t="s">
        <v>69</v>
      </c>
      <c r="AY205" s="245" t="s">
        <v>115</v>
      </c>
    </row>
    <row r="206" s="14" customFormat="1">
      <c r="A206" s="14"/>
      <c r="B206" s="246"/>
      <c r="C206" s="247"/>
      <c r="D206" s="232" t="s">
        <v>125</v>
      </c>
      <c r="E206" s="248" t="s">
        <v>19</v>
      </c>
      <c r="F206" s="249" t="s">
        <v>271</v>
      </c>
      <c r="G206" s="247"/>
      <c r="H206" s="250">
        <v>862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125</v>
      </c>
      <c r="AU206" s="256" t="s">
        <v>79</v>
      </c>
      <c r="AV206" s="14" t="s">
        <v>79</v>
      </c>
      <c r="AW206" s="14" t="s">
        <v>31</v>
      </c>
      <c r="AX206" s="14" t="s">
        <v>69</v>
      </c>
      <c r="AY206" s="256" t="s">
        <v>115</v>
      </c>
    </row>
    <row r="207" s="15" customFormat="1">
      <c r="A207" s="15"/>
      <c r="B207" s="257"/>
      <c r="C207" s="258"/>
      <c r="D207" s="232" t="s">
        <v>125</v>
      </c>
      <c r="E207" s="259" t="s">
        <v>19</v>
      </c>
      <c r="F207" s="260" t="s">
        <v>130</v>
      </c>
      <c r="G207" s="258"/>
      <c r="H207" s="261">
        <v>17760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7" t="s">
        <v>125</v>
      </c>
      <c r="AU207" s="267" t="s">
        <v>79</v>
      </c>
      <c r="AV207" s="15" t="s">
        <v>122</v>
      </c>
      <c r="AW207" s="15" t="s">
        <v>31</v>
      </c>
      <c r="AX207" s="15" t="s">
        <v>77</v>
      </c>
      <c r="AY207" s="267" t="s">
        <v>115</v>
      </c>
    </row>
    <row r="208" s="2" customFormat="1" ht="16.5" customHeight="1">
      <c r="A208" s="39"/>
      <c r="B208" s="40"/>
      <c r="C208" s="219" t="s">
        <v>212</v>
      </c>
      <c r="D208" s="219" t="s">
        <v>117</v>
      </c>
      <c r="E208" s="220" t="s">
        <v>277</v>
      </c>
      <c r="F208" s="221" t="s">
        <v>278</v>
      </c>
      <c r="G208" s="222" t="s">
        <v>120</v>
      </c>
      <c r="H208" s="223">
        <v>9024</v>
      </c>
      <c r="I208" s="224"/>
      <c r="J208" s="225">
        <f>ROUND(I208*H208,2)</f>
        <v>0</v>
      </c>
      <c r="K208" s="221" t="s">
        <v>121</v>
      </c>
      <c r="L208" s="45"/>
      <c r="M208" s="226" t="s">
        <v>19</v>
      </c>
      <c r="N208" s="227" t="s">
        <v>40</v>
      </c>
      <c r="O208" s="85"/>
      <c r="P208" s="228">
        <f>O208*H208</f>
        <v>0</v>
      </c>
      <c r="Q208" s="228">
        <v>0.013860000000000001</v>
      </c>
      <c r="R208" s="228">
        <f>Q208*H208</f>
        <v>125.07264000000001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122</v>
      </c>
      <c r="AT208" s="230" t="s">
        <v>117</v>
      </c>
      <c r="AU208" s="230" t="s">
        <v>79</v>
      </c>
      <c r="AY208" s="18" t="s">
        <v>115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77</v>
      </c>
      <c r="BK208" s="231">
        <f>ROUND(I208*H208,2)</f>
        <v>0</v>
      </c>
      <c r="BL208" s="18" t="s">
        <v>122</v>
      </c>
      <c r="BM208" s="230" t="s">
        <v>279</v>
      </c>
    </row>
    <row r="209" s="2" customFormat="1">
      <c r="A209" s="39"/>
      <c r="B209" s="40"/>
      <c r="C209" s="41"/>
      <c r="D209" s="232" t="s">
        <v>123</v>
      </c>
      <c r="E209" s="41"/>
      <c r="F209" s="233" t="s">
        <v>280</v>
      </c>
      <c r="G209" s="41"/>
      <c r="H209" s="41"/>
      <c r="I209" s="137"/>
      <c r="J209" s="41"/>
      <c r="K209" s="41"/>
      <c r="L209" s="45"/>
      <c r="M209" s="234"/>
      <c r="N209" s="23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123</v>
      </c>
      <c r="AU209" s="18" t="s">
        <v>79</v>
      </c>
    </row>
    <row r="210" s="13" customFormat="1">
      <c r="A210" s="13"/>
      <c r="B210" s="236"/>
      <c r="C210" s="237"/>
      <c r="D210" s="232" t="s">
        <v>125</v>
      </c>
      <c r="E210" s="238" t="s">
        <v>19</v>
      </c>
      <c r="F210" s="239" t="s">
        <v>169</v>
      </c>
      <c r="G210" s="237"/>
      <c r="H210" s="238" t="s">
        <v>19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125</v>
      </c>
      <c r="AU210" s="245" t="s">
        <v>79</v>
      </c>
      <c r="AV210" s="13" t="s">
        <v>77</v>
      </c>
      <c r="AW210" s="13" t="s">
        <v>31</v>
      </c>
      <c r="AX210" s="13" t="s">
        <v>69</v>
      </c>
      <c r="AY210" s="245" t="s">
        <v>115</v>
      </c>
    </row>
    <row r="211" s="14" customFormat="1">
      <c r="A211" s="14"/>
      <c r="B211" s="246"/>
      <c r="C211" s="247"/>
      <c r="D211" s="232" t="s">
        <v>125</v>
      </c>
      <c r="E211" s="248" t="s">
        <v>19</v>
      </c>
      <c r="F211" s="249" t="s">
        <v>135</v>
      </c>
      <c r="G211" s="247"/>
      <c r="H211" s="250">
        <v>9024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125</v>
      </c>
      <c r="AU211" s="256" t="s">
        <v>79</v>
      </c>
      <c r="AV211" s="14" t="s">
        <v>79</v>
      </c>
      <c r="AW211" s="14" t="s">
        <v>31</v>
      </c>
      <c r="AX211" s="14" t="s">
        <v>69</v>
      </c>
      <c r="AY211" s="256" t="s">
        <v>115</v>
      </c>
    </row>
    <row r="212" s="15" customFormat="1">
      <c r="A212" s="15"/>
      <c r="B212" s="257"/>
      <c r="C212" s="258"/>
      <c r="D212" s="232" t="s">
        <v>125</v>
      </c>
      <c r="E212" s="259" t="s">
        <v>19</v>
      </c>
      <c r="F212" s="260" t="s">
        <v>130</v>
      </c>
      <c r="G212" s="258"/>
      <c r="H212" s="261">
        <v>9024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7" t="s">
        <v>125</v>
      </c>
      <c r="AU212" s="267" t="s">
        <v>79</v>
      </c>
      <c r="AV212" s="15" t="s">
        <v>122</v>
      </c>
      <c r="AW212" s="15" t="s">
        <v>31</v>
      </c>
      <c r="AX212" s="15" t="s">
        <v>77</v>
      </c>
      <c r="AY212" s="267" t="s">
        <v>115</v>
      </c>
    </row>
    <row r="213" s="2" customFormat="1" ht="16.5" customHeight="1">
      <c r="A213" s="39"/>
      <c r="B213" s="40"/>
      <c r="C213" s="219" t="s">
        <v>281</v>
      </c>
      <c r="D213" s="219" t="s">
        <v>117</v>
      </c>
      <c r="E213" s="220" t="s">
        <v>282</v>
      </c>
      <c r="F213" s="221" t="s">
        <v>283</v>
      </c>
      <c r="G213" s="222" t="s">
        <v>205</v>
      </c>
      <c r="H213" s="223">
        <v>4073</v>
      </c>
      <c r="I213" s="224"/>
      <c r="J213" s="225">
        <f>ROUND(I213*H213,2)</f>
        <v>0</v>
      </c>
      <c r="K213" s="221" t="s">
        <v>121</v>
      </c>
      <c r="L213" s="45"/>
      <c r="M213" s="226" t="s">
        <v>19</v>
      </c>
      <c r="N213" s="227" t="s">
        <v>40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122</v>
      </c>
      <c r="AT213" s="230" t="s">
        <v>117</v>
      </c>
      <c r="AU213" s="230" t="s">
        <v>79</v>
      </c>
      <c r="AY213" s="18" t="s">
        <v>115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77</v>
      </c>
      <c r="BK213" s="231">
        <f>ROUND(I213*H213,2)</f>
        <v>0</v>
      </c>
      <c r="BL213" s="18" t="s">
        <v>122</v>
      </c>
      <c r="BM213" s="230" t="s">
        <v>284</v>
      </c>
    </row>
    <row r="214" s="2" customFormat="1">
      <c r="A214" s="39"/>
      <c r="B214" s="40"/>
      <c r="C214" s="41"/>
      <c r="D214" s="232" t="s">
        <v>123</v>
      </c>
      <c r="E214" s="41"/>
      <c r="F214" s="233" t="s">
        <v>285</v>
      </c>
      <c r="G214" s="41"/>
      <c r="H214" s="41"/>
      <c r="I214" s="137"/>
      <c r="J214" s="41"/>
      <c r="K214" s="41"/>
      <c r="L214" s="45"/>
      <c r="M214" s="234"/>
      <c r="N214" s="235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123</v>
      </c>
      <c r="AU214" s="18" t="s">
        <v>79</v>
      </c>
    </row>
    <row r="215" s="13" customFormat="1">
      <c r="A215" s="13"/>
      <c r="B215" s="236"/>
      <c r="C215" s="237"/>
      <c r="D215" s="232" t="s">
        <v>125</v>
      </c>
      <c r="E215" s="238" t="s">
        <v>19</v>
      </c>
      <c r="F215" s="239" t="s">
        <v>286</v>
      </c>
      <c r="G215" s="237"/>
      <c r="H215" s="238" t="s">
        <v>19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125</v>
      </c>
      <c r="AU215" s="245" t="s">
        <v>79</v>
      </c>
      <c r="AV215" s="13" t="s">
        <v>77</v>
      </c>
      <c r="AW215" s="13" t="s">
        <v>31</v>
      </c>
      <c r="AX215" s="13" t="s">
        <v>69</v>
      </c>
      <c r="AY215" s="245" t="s">
        <v>115</v>
      </c>
    </row>
    <row r="216" s="14" customFormat="1">
      <c r="A216" s="14"/>
      <c r="B216" s="246"/>
      <c r="C216" s="247"/>
      <c r="D216" s="232" t="s">
        <v>125</v>
      </c>
      <c r="E216" s="248" t="s">
        <v>19</v>
      </c>
      <c r="F216" s="249" t="s">
        <v>287</v>
      </c>
      <c r="G216" s="247"/>
      <c r="H216" s="250">
        <v>93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125</v>
      </c>
      <c r="AU216" s="256" t="s">
        <v>79</v>
      </c>
      <c r="AV216" s="14" t="s">
        <v>79</v>
      </c>
      <c r="AW216" s="14" t="s">
        <v>31</v>
      </c>
      <c r="AX216" s="14" t="s">
        <v>69</v>
      </c>
      <c r="AY216" s="256" t="s">
        <v>115</v>
      </c>
    </row>
    <row r="217" s="14" customFormat="1">
      <c r="A217" s="14"/>
      <c r="B217" s="246"/>
      <c r="C217" s="247"/>
      <c r="D217" s="232" t="s">
        <v>125</v>
      </c>
      <c r="E217" s="248" t="s">
        <v>19</v>
      </c>
      <c r="F217" s="249" t="s">
        <v>288</v>
      </c>
      <c r="G217" s="247"/>
      <c r="H217" s="250">
        <v>1300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125</v>
      </c>
      <c r="AU217" s="256" t="s">
        <v>79</v>
      </c>
      <c r="AV217" s="14" t="s">
        <v>79</v>
      </c>
      <c r="AW217" s="14" t="s">
        <v>31</v>
      </c>
      <c r="AX217" s="14" t="s">
        <v>69</v>
      </c>
      <c r="AY217" s="256" t="s">
        <v>115</v>
      </c>
    </row>
    <row r="218" s="14" customFormat="1">
      <c r="A218" s="14"/>
      <c r="B218" s="246"/>
      <c r="C218" s="247"/>
      <c r="D218" s="232" t="s">
        <v>125</v>
      </c>
      <c r="E218" s="248" t="s">
        <v>19</v>
      </c>
      <c r="F218" s="249" t="s">
        <v>289</v>
      </c>
      <c r="G218" s="247"/>
      <c r="H218" s="250">
        <v>2680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125</v>
      </c>
      <c r="AU218" s="256" t="s">
        <v>79</v>
      </c>
      <c r="AV218" s="14" t="s">
        <v>79</v>
      </c>
      <c r="AW218" s="14" t="s">
        <v>31</v>
      </c>
      <c r="AX218" s="14" t="s">
        <v>69</v>
      </c>
      <c r="AY218" s="256" t="s">
        <v>115</v>
      </c>
    </row>
    <row r="219" s="15" customFormat="1">
      <c r="A219" s="15"/>
      <c r="B219" s="257"/>
      <c r="C219" s="258"/>
      <c r="D219" s="232" t="s">
        <v>125</v>
      </c>
      <c r="E219" s="259" t="s">
        <v>19</v>
      </c>
      <c r="F219" s="260" t="s">
        <v>130</v>
      </c>
      <c r="G219" s="258"/>
      <c r="H219" s="261">
        <v>4073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7" t="s">
        <v>125</v>
      </c>
      <c r="AU219" s="267" t="s">
        <v>79</v>
      </c>
      <c r="AV219" s="15" t="s">
        <v>122</v>
      </c>
      <c r="AW219" s="15" t="s">
        <v>31</v>
      </c>
      <c r="AX219" s="15" t="s">
        <v>77</v>
      </c>
      <c r="AY219" s="267" t="s">
        <v>115</v>
      </c>
    </row>
    <row r="220" s="2" customFormat="1" ht="16.5" customHeight="1">
      <c r="A220" s="39"/>
      <c r="B220" s="40"/>
      <c r="C220" s="219" t="s">
        <v>215</v>
      </c>
      <c r="D220" s="219" t="s">
        <v>117</v>
      </c>
      <c r="E220" s="220" t="s">
        <v>290</v>
      </c>
      <c r="F220" s="221" t="s">
        <v>291</v>
      </c>
      <c r="G220" s="222" t="s">
        <v>205</v>
      </c>
      <c r="H220" s="223">
        <v>6355</v>
      </c>
      <c r="I220" s="224"/>
      <c r="J220" s="225">
        <f>ROUND(I220*H220,2)</f>
        <v>0</v>
      </c>
      <c r="K220" s="221" t="s">
        <v>121</v>
      </c>
      <c r="L220" s="45"/>
      <c r="M220" s="226" t="s">
        <v>19</v>
      </c>
      <c r="N220" s="227" t="s">
        <v>40</v>
      </c>
      <c r="O220" s="85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122</v>
      </c>
      <c r="AT220" s="230" t="s">
        <v>117</v>
      </c>
      <c r="AU220" s="230" t="s">
        <v>79</v>
      </c>
      <c r="AY220" s="18" t="s">
        <v>115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77</v>
      </c>
      <c r="BK220" s="231">
        <f>ROUND(I220*H220,2)</f>
        <v>0</v>
      </c>
      <c r="BL220" s="18" t="s">
        <v>122</v>
      </c>
      <c r="BM220" s="230" t="s">
        <v>292</v>
      </c>
    </row>
    <row r="221" s="2" customFormat="1">
      <c r="A221" s="39"/>
      <c r="B221" s="40"/>
      <c r="C221" s="41"/>
      <c r="D221" s="232" t="s">
        <v>123</v>
      </c>
      <c r="E221" s="41"/>
      <c r="F221" s="233" t="s">
        <v>285</v>
      </c>
      <c r="G221" s="41"/>
      <c r="H221" s="41"/>
      <c r="I221" s="137"/>
      <c r="J221" s="41"/>
      <c r="K221" s="41"/>
      <c r="L221" s="45"/>
      <c r="M221" s="234"/>
      <c r="N221" s="235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123</v>
      </c>
      <c r="AU221" s="18" t="s">
        <v>79</v>
      </c>
    </row>
    <row r="222" s="13" customFormat="1">
      <c r="A222" s="13"/>
      <c r="B222" s="236"/>
      <c r="C222" s="237"/>
      <c r="D222" s="232" t="s">
        <v>125</v>
      </c>
      <c r="E222" s="238" t="s">
        <v>19</v>
      </c>
      <c r="F222" s="239" t="s">
        <v>270</v>
      </c>
      <c r="G222" s="237"/>
      <c r="H222" s="238" t="s">
        <v>19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125</v>
      </c>
      <c r="AU222" s="245" t="s">
        <v>79</v>
      </c>
      <c r="AV222" s="13" t="s">
        <v>77</v>
      </c>
      <c r="AW222" s="13" t="s">
        <v>31</v>
      </c>
      <c r="AX222" s="13" t="s">
        <v>69</v>
      </c>
      <c r="AY222" s="245" t="s">
        <v>115</v>
      </c>
    </row>
    <row r="223" s="14" customFormat="1">
      <c r="A223" s="14"/>
      <c r="B223" s="246"/>
      <c r="C223" s="247"/>
      <c r="D223" s="232" t="s">
        <v>125</v>
      </c>
      <c r="E223" s="248" t="s">
        <v>19</v>
      </c>
      <c r="F223" s="249" t="s">
        <v>293</v>
      </c>
      <c r="G223" s="247"/>
      <c r="H223" s="250">
        <v>902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125</v>
      </c>
      <c r="AU223" s="256" t="s">
        <v>79</v>
      </c>
      <c r="AV223" s="14" t="s">
        <v>79</v>
      </c>
      <c r="AW223" s="14" t="s">
        <v>31</v>
      </c>
      <c r="AX223" s="14" t="s">
        <v>69</v>
      </c>
      <c r="AY223" s="256" t="s">
        <v>115</v>
      </c>
    </row>
    <row r="224" s="13" customFormat="1">
      <c r="A224" s="13"/>
      <c r="B224" s="236"/>
      <c r="C224" s="237"/>
      <c r="D224" s="232" t="s">
        <v>125</v>
      </c>
      <c r="E224" s="238" t="s">
        <v>19</v>
      </c>
      <c r="F224" s="239" t="s">
        <v>294</v>
      </c>
      <c r="G224" s="237"/>
      <c r="H224" s="238" t="s">
        <v>19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125</v>
      </c>
      <c r="AU224" s="245" t="s">
        <v>79</v>
      </c>
      <c r="AV224" s="13" t="s">
        <v>77</v>
      </c>
      <c r="AW224" s="13" t="s">
        <v>31</v>
      </c>
      <c r="AX224" s="13" t="s">
        <v>69</v>
      </c>
      <c r="AY224" s="245" t="s">
        <v>115</v>
      </c>
    </row>
    <row r="225" s="14" customFormat="1">
      <c r="A225" s="14"/>
      <c r="B225" s="246"/>
      <c r="C225" s="247"/>
      <c r="D225" s="232" t="s">
        <v>125</v>
      </c>
      <c r="E225" s="248" t="s">
        <v>19</v>
      </c>
      <c r="F225" s="249" t="s">
        <v>287</v>
      </c>
      <c r="G225" s="247"/>
      <c r="H225" s="250">
        <v>93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125</v>
      </c>
      <c r="AU225" s="256" t="s">
        <v>79</v>
      </c>
      <c r="AV225" s="14" t="s">
        <v>79</v>
      </c>
      <c r="AW225" s="14" t="s">
        <v>31</v>
      </c>
      <c r="AX225" s="14" t="s">
        <v>69</v>
      </c>
      <c r="AY225" s="256" t="s">
        <v>115</v>
      </c>
    </row>
    <row r="226" s="14" customFormat="1">
      <c r="A226" s="14"/>
      <c r="B226" s="246"/>
      <c r="C226" s="247"/>
      <c r="D226" s="232" t="s">
        <v>125</v>
      </c>
      <c r="E226" s="248" t="s">
        <v>19</v>
      </c>
      <c r="F226" s="249" t="s">
        <v>295</v>
      </c>
      <c r="G226" s="247"/>
      <c r="H226" s="250">
        <v>5360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125</v>
      </c>
      <c r="AU226" s="256" t="s">
        <v>79</v>
      </c>
      <c r="AV226" s="14" t="s">
        <v>79</v>
      </c>
      <c r="AW226" s="14" t="s">
        <v>31</v>
      </c>
      <c r="AX226" s="14" t="s">
        <v>69</v>
      </c>
      <c r="AY226" s="256" t="s">
        <v>115</v>
      </c>
    </row>
    <row r="227" s="15" customFormat="1">
      <c r="A227" s="15"/>
      <c r="B227" s="257"/>
      <c r="C227" s="258"/>
      <c r="D227" s="232" t="s">
        <v>125</v>
      </c>
      <c r="E227" s="259" t="s">
        <v>19</v>
      </c>
      <c r="F227" s="260" t="s">
        <v>130</v>
      </c>
      <c r="G227" s="258"/>
      <c r="H227" s="261">
        <v>6355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7" t="s">
        <v>125</v>
      </c>
      <c r="AU227" s="267" t="s">
        <v>79</v>
      </c>
      <c r="AV227" s="15" t="s">
        <v>122</v>
      </c>
      <c r="AW227" s="15" t="s">
        <v>31</v>
      </c>
      <c r="AX227" s="15" t="s">
        <v>77</v>
      </c>
      <c r="AY227" s="267" t="s">
        <v>115</v>
      </c>
    </row>
    <row r="228" s="2" customFormat="1" ht="16.5" customHeight="1">
      <c r="A228" s="39"/>
      <c r="B228" s="40"/>
      <c r="C228" s="219" t="s">
        <v>296</v>
      </c>
      <c r="D228" s="219" t="s">
        <v>117</v>
      </c>
      <c r="E228" s="220" t="s">
        <v>297</v>
      </c>
      <c r="F228" s="221" t="s">
        <v>298</v>
      </c>
      <c r="G228" s="222" t="s">
        <v>205</v>
      </c>
      <c r="H228" s="223">
        <v>648</v>
      </c>
      <c r="I228" s="224"/>
      <c r="J228" s="225">
        <f>ROUND(I228*H228,2)</f>
        <v>0</v>
      </c>
      <c r="K228" s="221" t="s">
        <v>121</v>
      </c>
      <c r="L228" s="45"/>
      <c r="M228" s="226" t="s">
        <v>19</v>
      </c>
      <c r="N228" s="227" t="s">
        <v>40</v>
      </c>
      <c r="O228" s="85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122</v>
      </c>
      <c r="AT228" s="230" t="s">
        <v>117</v>
      </c>
      <c r="AU228" s="230" t="s">
        <v>79</v>
      </c>
      <c r="AY228" s="18" t="s">
        <v>115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77</v>
      </c>
      <c r="BK228" s="231">
        <f>ROUND(I228*H228,2)</f>
        <v>0</v>
      </c>
      <c r="BL228" s="18" t="s">
        <v>122</v>
      </c>
      <c r="BM228" s="230" t="s">
        <v>299</v>
      </c>
    </row>
    <row r="229" s="2" customFormat="1">
      <c r="A229" s="39"/>
      <c r="B229" s="40"/>
      <c r="C229" s="41"/>
      <c r="D229" s="232" t="s">
        <v>123</v>
      </c>
      <c r="E229" s="41"/>
      <c r="F229" s="233" t="s">
        <v>285</v>
      </c>
      <c r="G229" s="41"/>
      <c r="H229" s="41"/>
      <c r="I229" s="137"/>
      <c r="J229" s="41"/>
      <c r="K229" s="41"/>
      <c r="L229" s="45"/>
      <c r="M229" s="234"/>
      <c r="N229" s="235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123</v>
      </c>
      <c r="AU229" s="18" t="s">
        <v>79</v>
      </c>
    </row>
    <row r="230" s="13" customFormat="1">
      <c r="A230" s="13"/>
      <c r="B230" s="236"/>
      <c r="C230" s="237"/>
      <c r="D230" s="232" t="s">
        <v>125</v>
      </c>
      <c r="E230" s="238" t="s">
        <v>19</v>
      </c>
      <c r="F230" s="239" t="s">
        <v>300</v>
      </c>
      <c r="G230" s="237"/>
      <c r="H230" s="238" t="s">
        <v>19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125</v>
      </c>
      <c r="AU230" s="245" t="s">
        <v>79</v>
      </c>
      <c r="AV230" s="13" t="s">
        <v>77</v>
      </c>
      <c r="AW230" s="13" t="s">
        <v>31</v>
      </c>
      <c r="AX230" s="13" t="s">
        <v>69</v>
      </c>
      <c r="AY230" s="245" t="s">
        <v>115</v>
      </c>
    </row>
    <row r="231" s="14" customFormat="1">
      <c r="A231" s="14"/>
      <c r="B231" s="246"/>
      <c r="C231" s="247"/>
      <c r="D231" s="232" t="s">
        <v>125</v>
      </c>
      <c r="E231" s="248" t="s">
        <v>19</v>
      </c>
      <c r="F231" s="249" t="s">
        <v>301</v>
      </c>
      <c r="G231" s="247"/>
      <c r="H231" s="250">
        <v>648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125</v>
      </c>
      <c r="AU231" s="256" t="s">
        <v>79</v>
      </c>
      <c r="AV231" s="14" t="s">
        <v>79</v>
      </c>
      <c r="AW231" s="14" t="s">
        <v>31</v>
      </c>
      <c r="AX231" s="14" t="s">
        <v>69</v>
      </c>
      <c r="AY231" s="256" t="s">
        <v>115</v>
      </c>
    </row>
    <row r="232" s="15" customFormat="1">
      <c r="A232" s="15"/>
      <c r="B232" s="257"/>
      <c r="C232" s="258"/>
      <c r="D232" s="232" t="s">
        <v>125</v>
      </c>
      <c r="E232" s="259" t="s">
        <v>19</v>
      </c>
      <c r="F232" s="260" t="s">
        <v>130</v>
      </c>
      <c r="G232" s="258"/>
      <c r="H232" s="261">
        <v>648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125</v>
      </c>
      <c r="AU232" s="267" t="s">
        <v>79</v>
      </c>
      <c r="AV232" s="15" t="s">
        <v>122</v>
      </c>
      <c r="AW232" s="15" t="s">
        <v>31</v>
      </c>
      <c r="AX232" s="15" t="s">
        <v>77</v>
      </c>
      <c r="AY232" s="267" t="s">
        <v>115</v>
      </c>
    </row>
    <row r="233" s="2" customFormat="1" ht="33" customHeight="1">
      <c r="A233" s="39"/>
      <c r="B233" s="40"/>
      <c r="C233" s="219" t="s">
        <v>221</v>
      </c>
      <c r="D233" s="219" t="s">
        <v>117</v>
      </c>
      <c r="E233" s="220" t="s">
        <v>302</v>
      </c>
      <c r="F233" s="221" t="s">
        <v>303</v>
      </c>
      <c r="G233" s="222" t="s">
        <v>205</v>
      </c>
      <c r="H233" s="223">
        <v>2680</v>
      </c>
      <c r="I233" s="224"/>
      <c r="J233" s="225">
        <f>ROUND(I233*H233,2)</f>
        <v>0</v>
      </c>
      <c r="K233" s="221" t="s">
        <v>121</v>
      </c>
      <c r="L233" s="45"/>
      <c r="M233" s="226" t="s">
        <v>19</v>
      </c>
      <c r="N233" s="227" t="s">
        <v>40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0.19400000000000001</v>
      </c>
      <c r="T233" s="229">
        <f>S233*H233</f>
        <v>519.91999999999996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122</v>
      </c>
      <c r="AT233" s="230" t="s">
        <v>117</v>
      </c>
      <c r="AU233" s="230" t="s">
        <v>79</v>
      </c>
      <c r="AY233" s="18" t="s">
        <v>115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77</v>
      </c>
      <c r="BK233" s="231">
        <f>ROUND(I233*H233,2)</f>
        <v>0</v>
      </c>
      <c r="BL233" s="18" t="s">
        <v>122</v>
      </c>
      <c r="BM233" s="230" t="s">
        <v>304</v>
      </c>
    </row>
    <row r="234" s="2" customFormat="1">
      <c r="A234" s="39"/>
      <c r="B234" s="40"/>
      <c r="C234" s="41"/>
      <c r="D234" s="232" t="s">
        <v>123</v>
      </c>
      <c r="E234" s="41"/>
      <c r="F234" s="233" t="s">
        <v>305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123</v>
      </c>
      <c r="AU234" s="18" t="s">
        <v>79</v>
      </c>
    </row>
    <row r="235" s="13" customFormat="1">
      <c r="A235" s="13"/>
      <c r="B235" s="236"/>
      <c r="C235" s="237"/>
      <c r="D235" s="232" t="s">
        <v>125</v>
      </c>
      <c r="E235" s="238" t="s">
        <v>19</v>
      </c>
      <c r="F235" s="239" t="s">
        <v>306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125</v>
      </c>
      <c r="AU235" s="245" t="s">
        <v>79</v>
      </c>
      <c r="AV235" s="13" t="s">
        <v>77</v>
      </c>
      <c r="AW235" s="13" t="s">
        <v>31</v>
      </c>
      <c r="AX235" s="13" t="s">
        <v>69</v>
      </c>
      <c r="AY235" s="245" t="s">
        <v>115</v>
      </c>
    </row>
    <row r="236" s="14" customFormat="1">
      <c r="A236" s="14"/>
      <c r="B236" s="246"/>
      <c r="C236" s="247"/>
      <c r="D236" s="232" t="s">
        <v>125</v>
      </c>
      <c r="E236" s="248" t="s">
        <v>19</v>
      </c>
      <c r="F236" s="249" t="s">
        <v>289</v>
      </c>
      <c r="G236" s="247"/>
      <c r="H236" s="250">
        <v>2680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125</v>
      </c>
      <c r="AU236" s="256" t="s">
        <v>79</v>
      </c>
      <c r="AV236" s="14" t="s">
        <v>79</v>
      </c>
      <c r="AW236" s="14" t="s">
        <v>31</v>
      </c>
      <c r="AX236" s="14" t="s">
        <v>69</v>
      </c>
      <c r="AY236" s="256" t="s">
        <v>115</v>
      </c>
    </row>
    <row r="237" s="15" customFormat="1">
      <c r="A237" s="15"/>
      <c r="B237" s="257"/>
      <c r="C237" s="258"/>
      <c r="D237" s="232" t="s">
        <v>125</v>
      </c>
      <c r="E237" s="259" t="s">
        <v>19</v>
      </c>
      <c r="F237" s="260" t="s">
        <v>130</v>
      </c>
      <c r="G237" s="258"/>
      <c r="H237" s="261">
        <v>2680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7" t="s">
        <v>125</v>
      </c>
      <c r="AU237" s="267" t="s">
        <v>79</v>
      </c>
      <c r="AV237" s="15" t="s">
        <v>122</v>
      </c>
      <c r="AW237" s="15" t="s">
        <v>31</v>
      </c>
      <c r="AX237" s="15" t="s">
        <v>77</v>
      </c>
      <c r="AY237" s="267" t="s">
        <v>115</v>
      </c>
    </row>
    <row r="238" s="2" customFormat="1" ht="16.5" customHeight="1">
      <c r="A238" s="39"/>
      <c r="B238" s="40"/>
      <c r="C238" s="219" t="s">
        <v>307</v>
      </c>
      <c r="D238" s="219" t="s">
        <v>117</v>
      </c>
      <c r="E238" s="220" t="s">
        <v>308</v>
      </c>
      <c r="F238" s="221" t="s">
        <v>309</v>
      </c>
      <c r="G238" s="222" t="s">
        <v>120</v>
      </c>
      <c r="H238" s="223">
        <v>30080</v>
      </c>
      <c r="I238" s="224"/>
      <c r="J238" s="225">
        <f>ROUND(I238*H238,2)</f>
        <v>0</v>
      </c>
      <c r="K238" s="221" t="s">
        <v>121</v>
      </c>
      <c r="L238" s="45"/>
      <c r="M238" s="226" t="s">
        <v>19</v>
      </c>
      <c r="N238" s="227" t="s">
        <v>40</v>
      </c>
      <c r="O238" s="85"/>
      <c r="P238" s="228">
        <f>O238*H238</f>
        <v>0</v>
      </c>
      <c r="Q238" s="228">
        <v>0</v>
      </c>
      <c r="R238" s="228">
        <f>Q238*H238</f>
        <v>0</v>
      </c>
      <c r="S238" s="228">
        <v>0.02</v>
      </c>
      <c r="T238" s="229">
        <f>S238*H238</f>
        <v>601.60000000000002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122</v>
      </c>
      <c r="AT238" s="230" t="s">
        <v>117</v>
      </c>
      <c r="AU238" s="230" t="s">
        <v>79</v>
      </c>
      <c r="AY238" s="18" t="s">
        <v>115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77</v>
      </c>
      <c r="BK238" s="231">
        <f>ROUND(I238*H238,2)</f>
        <v>0</v>
      </c>
      <c r="BL238" s="18" t="s">
        <v>122</v>
      </c>
      <c r="BM238" s="230" t="s">
        <v>310</v>
      </c>
    </row>
    <row r="239" s="2" customFormat="1">
      <c r="A239" s="39"/>
      <c r="B239" s="40"/>
      <c r="C239" s="41"/>
      <c r="D239" s="232" t="s">
        <v>123</v>
      </c>
      <c r="E239" s="41"/>
      <c r="F239" s="233" t="s">
        <v>311</v>
      </c>
      <c r="G239" s="41"/>
      <c r="H239" s="41"/>
      <c r="I239" s="137"/>
      <c r="J239" s="41"/>
      <c r="K239" s="41"/>
      <c r="L239" s="45"/>
      <c r="M239" s="234"/>
      <c r="N239" s="23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123</v>
      </c>
      <c r="AU239" s="18" t="s">
        <v>79</v>
      </c>
    </row>
    <row r="240" s="2" customFormat="1" ht="21.75" customHeight="1">
      <c r="A240" s="39"/>
      <c r="B240" s="40"/>
      <c r="C240" s="219" t="s">
        <v>224</v>
      </c>
      <c r="D240" s="219" t="s">
        <v>117</v>
      </c>
      <c r="E240" s="220" t="s">
        <v>312</v>
      </c>
      <c r="F240" s="221" t="s">
        <v>313</v>
      </c>
      <c r="G240" s="222" t="s">
        <v>120</v>
      </c>
      <c r="H240" s="223">
        <v>30080</v>
      </c>
      <c r="I240" s="224"/>
      <c r="J240" s="225">
        <f>ROUND(I240*H240,2)</f>
        <v>0</v>
      </c>
      <c r="K240" s="221" t="s">
        <v>121</v>
      </c>
      <c r="L240" s="45"/>
      <c r="M240" s="226" t="s">
        <v>19</v>
      </c>
      <c r="N240" s="227" t="s">
        <v>40</v>
      </c>
      <c r="O240" s="85"/>
      <c r="P240" s="228">
        <f>O240*H240</f>
        <v>0</v>
      </c>
      <c r="Q240" s="228">
        <v>0</v>
      </c>
      <c r="R240" s="228">
        <f>Q240*H240</f>
        <v>0</v>
      </c>
      <c r="S240" s="228">
        <v>0.02</v>
      </c>
      <c r="T240" s="229">
        <f>S240*H240</f>
        <v>601.60000000000002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122</v>
      </c>
      <c r="AT240" s="230" t="s">
        <v>117</v>
      </c>
      <c r="AU240" s="230" t="s">
        <v>79</v>
      </c>
      <c r="AY240" s="18" t="s">
        <v>115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77</v>
      </c>
      <c r="BK240" s="231">
        <f>ROUND(I240*H240,2)</f>
        <v>0</v>
      </c>
      <c r="BL240" s="18" t="s">
        <v>122</v>
      </c>
      <c r="BM240" s="230" t="s">
        <v>314</v>
      </c>
    </row>
    <row r="241" s="2" customFormat="1">
      <c r="A241" s="39"/>
      <c r="B241" s="40"/>
      <c r="C241" s="41"/>
      <c r="D241" s="232" t="s">
        <v>123</v>
      </c>
      <c r="E241" s="41"/>
      <c r="F241" s="233" t="s">
        <v>311</v>
      </c>
      <c r="G241" s="41"/>
      <c r="H241" s="41"/>
      <c r="I241" s="137"/>
      <c r="J241" s="41"/>
      <c r="K241" s="41"/>
      <c r="L241" s="45"/>
      <c r="M241" s="234"/>
      <c r="N241" s="23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123</v>
      </c>
      <c r="AU241" s="18" t="s">
        <v>79</v>
      </c>
    </row>
    <row r="242" s="2" customFormat="1" ht="33" customHeight="1">
      <c r="A242" s="39"/>
      <c r="B242" s="40"/>
      <c r="C242" s="219" t="s">
        <v>315</v>
      </c>
      <c r="D242" s="219" t="s">
        <v>117</v>
      </c>
      <c r="E242" s="220" t="s">
        <v>316</v>
      </c>
      <c r="F242" s="221" t="s">
        <v>317</v>
      </c>
      <c r="G242" s="222" t="s">
        <v>205</v>
      </c>
      <c r="H242" s="223">
        <v>1460</v>
      </c>
      <c r="I242" s="224"/>
      <c r="J242" s="225">
        <f>ROUND(I242*H242,2)</f>
        <v>0</v>
      </c>
      <c r="K242" s="221" t="s">
        <v>121</v>
      </c>
      <c r="L242" s="45"/>
      <c r="M242" s="226" t="s">
        <v>19</v>
      </c>
      <c r="N242" s="227" t="s">
        <v>40</v>
      </c>
      <c r="O242" s="85"/>
      <c r="P242" s="228">
        <f>O242*H242</f>
        <v>0</v>
      </c>
      <c r="Q242" s="228">
        <v>9.0000000000000006E-05</v>
      </c>
      <c r="R242" s="228">
        <f>Q242*H242</f>
        <v>0.13140000000000002</v>
      </c>
      <c r="S242" s="228">
        <v>0.042000000000000003</v>
      </c>
      <c r="T242" s="229">
        <f>S242*H242</f>
        <v>61.32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122</v>
      </c>
      <c r="AT242" s="230" t="s">
        <v>117</v>
      </c>
      <c r="AU242" s="230" t="s">
        <v>79</v>
      </c>
      <c r="AY242" s="18" t="s">
        <v>115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77</v>
      </c>
      <c r="BK242" s="231">
        <f>ROUND(I242*H242,2)</f>
        <v>0</v>
      </c>
      <c r="BL242" s="18" t="s">
        <v>122</v>
      </c>
      <c r="BM242" s="230" t="s">
        <v>318</v>
      </c>
    </row>
    <row r="243" s="2" customFormat="1">
      <c r="A243" s="39"/>
      <c r="B243" s="40"/>
      <c r="C243" s="41"/>
      <c r="D243" s="232" t="s">
        <v>123</v>
      </c>
      <c r="E243" s="41"/>
      <c r="F243" s="233" t="s">
        <v>319</v>
      </c>
      <c r="G243" s="41"/>
      <c r="H243" s="41"/>
      <c r="I243" s="137"/>
      <c r="J243" s="41"/>
      <c r="K243" s="41"/>
      <c r="L243" s="45"/>
      <c r="M243" s="234"/>
      <c r="N243" s="235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123</v>
      </c>
      <c r="AU243" s="18" t="s">
        <v>79</v>
      </c>
    </row>
    <row r="244" s="13" customFormat="1">
      <c r="A244" s="13"/>
      <c r="B244" s="236"/>
      <c r="C244" s="237"/>
      <c r="D244" s="232" t="s">
        <v>125</v>
      </c>
      <c r="E244" s="238" t="s">
        <v>19</v>
      </c>
      <c r="F244" s="239" t="s">
        <v>320</v>
      </c>
      <c r="G244" s="237"/>
      <c r="H244" s="238" t="s">
        <v>19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125</v>
      </c>
      <c r="AU244" s="245" t="s">
        <v>79</v>
      </c>
      <c r="AV244" s="13" t="s">
        <v>77</v>
      </c>
      <c r="AW244" s="13" t="s">
        <v>31</v>
      </c>
      <c r="AX244" s="13" t="s">
        <v>69</v>
      </c>
      <c r="AY244" s="245" t="s">
        <v>115</v>
      </c>
    </row>
    <row r="245" s="14" customFormat="1">
      <c r="A245" s="14"/>
      <c r="B245" s="246"/>
      <c r="C245" s="247"/>
      <c r="D245" s="232" t="s">
        <v>125</v>
      </c>
      <c r="E245" s="248" t="s">
        <v>19</v>
      </c>
      <c r="F245" s="249" t="s">
        <v>321</v>
      </c>
      <c r="G245" s="247"/>
      <c r="H245" s="250">
        <v>650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125</v>
      </c>
      <c r="AU245" s="256" t="s">
        <v>79</v>
      </c>
      <c r="AV245" s="14" t="s">
        <v>79</v>
      </c>
      <c r="AW245" s="14" t="s">
        <v>31</v>
      </c>
      <c r="AX245" s="14" t="s">
        <v>69</v>
      </c>
      <c r="AY245" s="256" t="s">
        <v>115</v>
      </c>
    </row>
    <row r="246" s="13" customFormat="1">
      <c r="A246" s="13"/>
      <c r="B246" s="236"/>
      <c r="C246" s="237"/>
      <c r="D246" s="232" t="s">
        <v>125</v>
      </c>
      <c r="E246" s="238" t="s">
        <v>19</v>
      </c>
      <c r="F246" s="239" t="s">
        <v>322</v>
      </c>
      <c r="G246" s="237"/>
      <c r="H246" s="238" t="s">
        <v>19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125</v>
      </c>
      <c r="AU246" s="245" t="s">
        <v>79</v>
      </c>
      <c r="AV246" s="13" t="s">
        <v>77</v>
      </c>
      <c r="AW246" s="13" t="s">
        <v>31</v>
      </c>
      <c r="AX246" s="13" t="s">
        <v>69</v>
      </c>
      <c r="AY246" s="245" t="s">
        <v>115</v>
      </c>
    </row>
    <row r="247" s="14" customFormat="1">
      <c r="A247" s="14"/>
      <c r="B247" s="246"/>
      <c r="C247" s="247"/>
      <c r="D247" s="232" t="s">
        <v>125</v>
      </c>
      <c r="E247" s="248" t="s">
        <v>19</v>
      </c>
      <c r="F247" s="249" t="s">
        <v>323</v>
      </c>
      <c r="G247" s="247"/>
      <c r="H247" s="250">
        <v>810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125</v>
      </c>
      <c r="AU247" s="256" t="s">
        <v>79</v>
      </c>
      <c r="AV247" s="14" t="s">
        <v>79</v>
      </c>
      <c r="AW247" s="14" t="s">
        <v>31</v>
      </c>
      <c r="AX247" s="14" t="s">
        <v>69</v>
      </c>
      <c r="AY247" s="256" t="s">
        <v>115</v>
      </c>
    </row>
    <row r="248" s="15" customFormat="1">
      <c r="A248" s="15"/>
      <c r="B248" s="257"/>
      <c r="C248" s="258"/>
      <c r="D248" s="232" t="s">
        <v>125</v>
      </c>
      <c r="E248" s="259" t="s">
        <v>19</v>
      </c>
      <c r="F248" s="260" t="s">
        <v>130</v>
      </c>
      <c r="G248" s="258"/>
      <c r="H248" s="261">
        <v>1460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7" t="s">
        <v>125</v>
      </c>
      <c r="AU248" s="267" t="s">
        <v>79</v>
      </c>
      <c r="AV248" s="15" t="s">
        <v>122</v>
      </c>
      <c r="AW248" s="15" t="s">
        <v>31</v>
      </c>
      <c r="AX248" s="15" t="s">
        <v>77</v>
      </c>
      <c r="AY248" s="267" t="s">
        <v>115</v>
      </c>
    </row>
    <row r="249" s="2" customFormat="1" ht="33" customHeight="1">
      <c r="A249" s="39"/>
      <c r="B249" s="40"/>
      <c r="C249" s="219" t="s">
        <v>229</v>
      </c>
      <c r="D249" s="219" t="s">
        <v>117</v>
      </c>
      <c r="E249" s="220" t="s">
        <v>324</v>
      </c>
      <c r="F249" s="221" t="s">
        <v>325</v>
      </c>
      <c r="G249" s="222" t="s">
        <v>205</v>
      </c>
      <c r="H249" s="223">
        <v>650</v>
      </c>
      <c r="I249" s="224"/>
      <c r="J249" s="225">
        <f>ROUND(I249*H249,2)</f>
        <v>0</v>
      </c>
      <c r="K249" s="221" t="s">
        <v>121</v>
      </c>
      <c r="L249" s="45"/>
      <c r="M249" s="226" t="s">
        <v>19</v>
      </c>
      <c r="N249" s="227" t="s">
        <v>40</v>
      </c>
      <c r="O249" s="85"/>
      <c r="P249" s="228">
        <f>O249*H249</f>
        <v>0</v>
      </c>
      <c r="Q249" s="228">
        <v>9.0000000000000006E-05</v>
      </c>
      <c r="R249" s="228">
        <f>Q249*H249</f>
        <v>0.058500000000000003</v>
      </c>
      <c r="S249" s="228">
        <v>0.017999999999999999</v>
      </c>
      <c r="T249" s="229">
        <f>S249*H249</f>
        <v>11.699999999999999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122</v>
      </c>
      <c r="AT249" s="230" t="s">
        <v>117</v>
      </c>
      <c r="AU249" s="230" t="s">
        <v>79</v>
      </c>
      <c r="AY249" s="18" t="s">
        <v>115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77</v>
      </c>
      <c r="BK249" s="231">
        <f>ROUND(I249*H249,2)</f>
        <v>0</v>
      </c>
      <c r="BL249" s="18" t="s">
        <v>122</v>
      </c>
      <c r="BM249" s="230" t="s">
        <v>326</v>
      </c>
    </row>
    <row r="250" s="2" customFormat="1">
      <c r="A250" s="39"/>
      <c r="B250" s="40"/>
      <c r="C250" s="41"/>
      <c r="D250" s="232" t="s">
        <v>123</v>
      </c>
      <c r="E250" s="41"/>
      <c r="F250" s="233" t="s">
        <v>319</v>
      </c>
      <c r="G250" s="41"/>
      <c r="H250" s="41"/>
      <c r="I250" s="137"/>
      <c r="J250" s="41"/>
      <c r="K250" s="41"/>
      <c r="L250" s="45"/>
      <c r="M250" s="234"/>
      <c r="N250" s="23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123</v>
      </c>
      <c r="AU250" s="18" t="s">
        <v>79</v>
      </c>
    </row>
    <row r="251" s="13" customFormat="1">
      <c r="A251" s="13"/>
      <c r="B251" s="236"/>
      <c r="C251" s="237"/>
      <c r="D251" s="232" t="s">
        <v>125</v>
      </c>
      <c r="E251" s="238" t="s">
        <v>19</v>
      </c>
      <c r="F251" s="239" t="s">
        <v>320</v>
      </c>
      <c r="G251" s="237"/>
      <c r="H251" s="238" t="s">
        <v>19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125</v>
      </c>
      <c r="AU251" s="245" t="s">
        <v>79</v>
      </c>
      <c r="AV251" s="13" t="s">
        <v>77</v>
      </c>
      <c r="AW251" s="13" t="s">
        <v>31</v>
      </c>
      <c r="AX251" s="13" t="s">
        <v>69</v>
      </c>
      <c r="AY251" s="245" t="s">
        <v>115</v>
      </c>
    </row>
    <row r="252" s="14" customFormat="1">
      <c r="A252" s="14"/>
      <c r="B252" s="246"/>
      <c r="C252" s="247"/>
      <c r="D252" s="232" t="s">
        <v>125</v>
      </c>
      <c r="E252" s="248" t="s">
        <v>19</v>
      </c>
      <c r="F252" s="249" t="s">
        <v>321</v>
      </c>
      <c r="G252" s="247"/>
      <c r="H252" s="250">
        <v>650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125</v>
      </c>
      <c r="AU252" s="256" t="s">
        <v>79</v>
      </c>
      <c r="AV252" s="14" t="s">
        <v>79</v>
      </c>
      <c r="AW252" s="14" t="s">
        <v>31</v>
      </c>
      <c r="AX252" s="14" t="s">
        <v>69</v>
      </c>
      <c r="AY252" s="256" t="s">
        <v>115</v>
      </c>
    </row>
    <row r="253" s="15" customFormat="1">
      <c r="A253" s="15"/>
      <c r="B253" s="257"/>
      <c r="C253" s="258"/>
      <c r="D253" s="232" t="s">
        <v>125</v>
      </c>
      <c r="E253" s="259" t="s">
        <v>19</v>
      </c>
      <c r="F253" s="260" t="s">
        <v>130</v>
      </c>
      <c r="G253" s="258"/>
      <c r="H253" s="261">
        <v>650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7" t="s">
        <v>125</v>
      </c>
      <c r="AU253" s="267" t="s">
        <v>79</v>
      </c>
      <c r="AV253" s="15" t="s">
        <v>122</v>
      </c>
      <c r="AW253" s="15" t="s">
        <v>31</v>
      </c>
      <c r="AX253" s="15" t="s">
        <v>77</v>
      </c>
      <c r="AY253" s="267" t="s">
        <v>115</v>
      </c>
    </row>
    <row r="254" s="2" customFormat="1" ht="33" customHeight="1">
      <c r="A254" s="39"/>
      <c r="B254" s="40"/>
      <c r="C254" s="219" t="s">
        <v>327</v>
      </c>
      <c r="D254" s="219" t="s">
        <v>117</v>
      </c>
      <c r="E254" s="220" t="s">
        <v>328</v>
      </c>
      <c r="F254" s="221" t="s">
        <v>329</v>
      </c>
      <c r="G254" s="222" t="s">
        <v>199</v>
      </c>
      <c r="H254" s="223">
        <v>40</v>
      </c>
      <c r="I254" s="224"/>
      <c r="J254" s="225">
        <f>ROUND(I254*H254,2)</f>
        <v>0</v>
      </c>
      <c r="K254" s="221" t="s">
        <v>121</v>
      </c>
      <c r="L254" s="45"/>
      <c r="M254" s="226" t="s">
        <v>19</v>
      </c>
      <c r="N254" s="227" t="s">
        <v>40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122</v>
      </c>
      <c r="AT254" s="230" t="s">
        <v>117</v>
      </c>
      <c r="AU254" s="230" t="s">
        <v>79</v>
      </c>
      <c r="AY254" s="18" t="s">
        <v>115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77</v>
      </c>
      <c r="BK254" s="231">
        <f>ROUND(I254*H254,2)</f>
        <v>0</v>
      </c>
      <c r="BL254" s="18" t="s">
        <v>122</v>
      </c>
      <c r="BM254" s="230" t="s">
        <v>330</v>
      </c>
    </row>
    <row r="255" s="2" customFormat="1">
      <c r="A255" s="39"/>
      <c r="B255" s="40"/>
      <c r="C255" s="41"/>
      <c r="D255" s="232" t="s">
        <v>123</v>
      </c>
      <c r="E255" s="41"/>
      <c r="F255" s="233" t="s">
        <v>319</v>
      </c>
      <c r="G255" s="41"/>
      <c r="H255" s="41"/>
      <c r="I255" s="137"/>
      <c r="J255" s="41"/>
      <c r="K255" s="41"/>
      <c r="L255" s="45"/>
      <c r="M255" s="234"/>
      <c r="N255" s="23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123</v>
      </c>
      <c r="AU255" s="18" t="s">
        <v>79</v>
      </c>
    </row>
    <row r="256" s="12" customFormat="1" ht="22.8" customHeight="1">
      <c r="A256" s="12"/>
      <c r="B256" s="203"/>
      <c r="C256" s="204"/>
      <c r="D256" s="205" t="s">
        <v>68</v>
      </c>
      <c r="E256" s="217" t="s">
        <v>331</v>
      </c>
      <c r="F256" s="217" t="s">
        <v>332</v>
      </c>
      <c r="G256" s="204"/>
      <c r="H256" s="204"/>
      <c r="I256" s="207"/>
      <c r="J256" s="218">
        <f>BK256</f>
        <v>0</v>
      </c>
      <c r="K256" s="204"/>
      <c r="L256" s="209"/>
      <c r="M256" s="210"/>
      <c r="N256" s="211"/>
      <c r="O256" s="211"/>
      <c r="P256" s="212">
        <f>SUM(P257:P291)</f>
        <v>0</v>
      </c>
      <c r="Q256" s="211"/>
      <c r="R256" s="212">
        <f>SUM(R257:R291)</f>
        <v>0</v>
      </c>
      <c r="S256" s="211"/>
      <c r="T256" s="213">
        <f>SUM(T257:T291)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4" t="s">
        <v>77</v>
      </c>
      <c r="AT256" s="215" t="s">
        <v>68</v>
      </c>
      <c r="AU256" s="215" t="s">
        <v>77</v>
      </c>
      <c r="AY256" s="214" t="s">
        <v>115</v>
      </c>
      <c r="BK256" s="216">
        <f>SUM(BK257:BK291)</f>
        <v>0</v>
      </c>
    </row>
    <row r="257" s="2" customFormat="1" ht="21.75" customHeight="1">
      <c r="A257" s="39"/>
      <c r="B257" s="40"/>
      <c r="C257" s="219" t="s">
        <v>232</v>
      </c>
      <c r="D257" s="219" t="s">
        <v>117</v>
      </c>
      <c r="E257" s="220" t="s">
        <v>333</v>
      </c>
      <c r="F257" s="221" t="s">
        <v>334</v>
      </c>
      <c r="G257" s="222" t="s">
        <v>159</v>
      </c>
      <c r="H257" s="223">
        <v>12021.683999999999</v>
      </c>
      <c r="I257" s="224"/>
      <c r="J257" s="225">
        <f>ROUND(I257*H257,2)</f>
        <v>0</v>
      </c>
      <c r="K257" s="221" t="s">
        <v>121</v>
      </c>
      <c r="L257" s="45"/>
      <c r="M257" s="226" t="s">
        <v>19</v>
      </c>
      <c r="N257" s="227" t="s">
        <v>40</v>
      </c>
      <c r="O257" s="85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122</v>
      </c>
      <c r="AT257" s="230" t="s">
        <v>117</v>
      </c>
      <c r="AU257" s="230" t="s">
        <v>79</v>
      </c>
      <c r="AY257" s="18" t="s">
        <v>115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77</v>
      </c>
      <c r="BK257" s="231">
        <f>ROUND(I257*H257,2)</f>
        <v>0</v>
      </c>
      <c r="BL257" s="18" t="s">
        <v>122</v>
      </c>
      <c r="BM257" s="230" t="s">
        <v>335</v>
      </c>
    </row>
    <row r="258" s="2" customFormat="1">
      <c r="A258" s="39"/>
      <c r="B258" s="40"/>
      <c r="C258" s="41"/>
      <c r="D258" s="232" t="s">
        <v>123</v>
      </c>
      <c r="E258" s="41"/>
      <c r="F258" s="233" t="s">
        <v>336</v>
      </c>
      <c r="G258" s="41"/>
      <c r="H258" s="41"/>
      <c r="I258" s="137"/>
      <c r="J258" s="41"/>
      <c r="K258" s="41"/>
      <c r="L258" s="45"/>
      <c r="M258" s="234"/>
      <c r="N258" s="23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123</v>
      </c>
      <c r="AU258" s="18" t="s">
        <v>79</v>
      </c>
    </row>
    <row r="259" s="14" customFormat="1">
      <c r="A259" s="14"/>
      <c r="B259" s="246"/>
      <c r="C259" s="247"/>
      <c r="D259" s="232" t="s">
        <v>125</v>
      </c>
      <c r="E259" s="248" t="s">
        <v>19</v>
      </c>
      <c r="F259" s="249" t="s">
        <v>337</v>
      </c>
      <c r="G259" s="247"/>
      <c r="H259" s="250">
        <v>12021.683999999999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125</v>
      </c>
      <c r="AU259" s="256" t="s">
        <v>79</v>
      </c>
      <c r="AV259" s="14" t="s">
        <v>79</v>
      </c>
      <c r="AW259" s="14" t="s">
        <v>31</v>
      </c>
      <c r="AX259" s="14" t="s">
        <v>69</v>
      </c>
      <c r="AY259" s="256" t="s">
        <v>115</v>
      </c>
    </row>
    <row r="260" s="15" customFormat="1">
      <c r="A260" s="15"/>
      <c r="B260" s="257"/>
      <c r="C260" s="258"/>
      <c r="D260" s="232" t="s">
        <v>125</v>
      </c>
      <c r="E260" s="259" t="s">
        <v>19</v>
      </c>
      <c r="F260" s="260" t="s">
        <v>130</v>
      </c>
      <c r="G260" s="258"/>
      <c r="H260" s="261">
        <v>12021.683999999999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7" t="s">
        <v>125</v>
      </c>
      <c r="AU260" s="267" t="s">
        <v>79</v>
      </c>
      <c r="AV260" s="15" t="s">
        <v>122</v>
      </c>
      <c r="AW260" s="15" t="s">
        <v>31</v>
      </c>
      <c r="AX260" s="15" t="s">
        <v>77</v>
      </c>
      <c r="AY260" s="267" t="s">
        <v>115</v>
      </c>
    </row>
    <row r="261" s="2" customFormat="1" ht="21.75" customHeight="1">
      <c r="A261" s="39"/>
      <c r="B261" s="40"/>
      <c r="C261" s="219" t="s">
        <v>338</v>
      </c>
      <c r="D261" s="219" t="s">
        <v>117</v>
      </c>
      <c r="E261" s="220" t="s">
        <v>339</v>
      </c>
      <c r="F261" s="221" t="s">
        <v>340</v>
      </c>
      <c r="G261" s="222" t="s">
        <v>159</v>
      </c>
      <c r="H261" s="223">
        <v>348628.83600000001</v>
      </c>
      <c r="I261" s="224"/>
      <c r="J261" s="225">
        <f>ROUND(I261*H261,2)</f>
        <v>0</v>
      </c>
      <c r="K261" s="221" t="s">
        <v>121</v>
      </c>
      <c r="L261" s="45"/>
      <c r="M261" s="226" t="s">
        <v>19</v>
      </c>
      <c r="N261" s="227" t="s">
        <v>40</v>
      </c>
      <c r="O261" s="85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122</v>
      </c>
      <c r="AT261" s="230" t="s">
        <v>117</v>
      </c>
      <c r="AU261" s="230" t="s">
        <v>79</v>
      </c>
      <c r="AY261" s="18" t="s">
        <v>115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77</v>
      </c>
      <c r="BK261" s="231">
        <f>ROUND(I261*H261,2)</f>
        <v>0</v>
      </c>
      <c r="BL261" s="18" t="s">
        <v>122</v>
      </c>
      <c r="BM261" s="230" t="s">
        <v>341</v>
      </c>
    </row>
    <row r="262" s="2" customFormat="1">
      <c r="A262" s="39"/>
      <c r="B262" s="40"/>
      <c r="C262" s="41"/>
      <c r="D262" s="232" t="s">
        <v>123</v>
      </c>
      <c r="E262" s="41"/>
      <c r="F262" s="233" t="s">
        <v>336</v>
      </c>
      <c r="G262" s="41"/>
      <c r="H262" s="41"/>
      <c r="I262" s="137"/>
      <c r="J262" s="41"/>
      <c r="K262" s="41"/>
      <c r="L262" s="45"/>
      <c r="M262" s="234"/>
      <c r="N262" s="235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123</v>
      </c>
      <c r="AU262" s="18" t="s">
        <v>79</v>
      </c>
    </row>
    <row r="263" s="13" customFormat="1">
      <c r="A263" s="13"/>
      <c r="B263" s="236"/>
      <c r="C263" s="237"/>
      <c r="D263" s="232" t="s">
        <v>125</v>
      </c>
      <c r="E263" s="238" t="s">
        <v>19</v>
      </c>
      <c r="F263" s="239" t="s">
        <v>342</v>
      </c>
      <c r="G263" s="237"/>
      <c r="H263" s="238" t="s">
        <v>19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125</v>
      </c>
      <c r="AU263" s="245" t="s">
        <v>79</v>
      </c>
      <c r="AV263" s="13" t="s">
        <v>77</v>
      </c>
      <c r="AW263" s="13" t="s">
        <v>31</v>
      </c>
      <c r="AX263" s="13" t="s">
        <v>69</v>
      </c>
      <c r="AY263" s="245" t="s">
        <v>115</v>
      </c>
    </row>
    <row r="264" s="14" customFormat="1">
      <c r="A264" s="14"/>
      <c r="B264" s="246"/>
      <c r="C264" s="247"/>
      <c r="D264" s="232" t="s">
        <v>125</v>
      </c>
      <c r="E264" s="248" t="s">
        <v>19</v>
      </c>
      <c r="F264" s="249" t="s">
        <v>343</v>
      </c>
      <c r="G264" s="247"/>
      <c r="H264" s="250">
        <v>348628.83600000001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125</v>
      </c>
      <c r="AU264" s="256" t="s">
        <v>79</v>
      </c>
      <c r="AV264" s="14" t="s">
        <v>79</v>
      </c>
      <c r="AW264" s="14" t="s">
        <v>31</v>
      </c>
      <c r="AX264" s="14" t="s">
        <v>69</v>
      </c>
      <c r="AY264" s="256" t="s">
        <v>115</v>
      </c>
    </row>
    <row r="265" s="15" customFormat="1">
      <c r="A265" s="15"/>
      <c r="B265" s="257"/>
      <c r="C265" s="258"/>
      <c r="D265" s="232" t="s">
        <v>125</v>
      </c>
      <c r="E265" s="259" t="s">
        <v>19</v>
      </c>
      <c r="F265" s="260" t="s">
        <v>130</v>
      </c>
      <c r="G265" s="258"/>
      <c r="H265" s="261">
        <v>348628.83600000001</v>
      </c>
      <c r="I265" s="262"/>
      <c r="J265" s="258"/>
      <c r="K265" s="258"/>
      <c r="L265" s="263"/>
      <c r="M265" s="264"/>
      <c r="N265" s="265"/>
      <c r="O265" s="265"/>
      <c r="P265" s="265"/>
      <c r="Q265" s="265"/>
      <c r="R265" s="265"/>
      <c r="S265" s="265"/>
      <c r="T265" s="26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7" t="s">
        <v>125</v>
      </c>
      <c r="AU265" s="267" t="s">
        <v>79</v>
      </c>
      <c r="AV265" s="15" t="s">
        <v>122</v>
      </c>
      <c r="AW265" s="15" t="s">
        <v>31</v>
      </c>
      <c r="AX265" s="15" t="s">
        <v>77</v>
      </c>
      <c r="AY265" s="267" t="s">
        <v>115</v>
      </c>
    </row>
    <row r="266" s="2" customFormat="1" ht="21.75" customHeight="1">
      <c r="A266" s="39"/>
      <c r="B266" s="40"/>
      <c r="C266" s="219" t="s">
        <v>235</v>
      </c>
      <c r="D266" s="219" t="s">
        <v>117</v>
      </c>
      <c r="E266" s="220" t="s">
        <v>344</v>
      </c>
      <c r="F266" s="221" t="s">
        <v>345</v>
      </c>
      <c r="G266" s="222" t="s">
        <v>159</v>
      </c>
      <c r="H266" s="223">
        <v>186.50999999999999</v>
      </c>
      <c r="I266" s="224"/>
      <c r="J266" s="225">
        <f>ROUND(I266*H266,2)</f>
        <v>0</v>
      </c>
      <c r="K266" s="221" t="s">
        <v>121</v>
      </c>
      <c r="L266" s="45"/>
      <c r="M266" s="226" t="s">
        <v>19</v>
      </c>
      <c r="N266" s="227" t="s">
        <v>40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122</v>
      </c>
      <c r="AT266" s="230" t="s">
        <v>117</v>
      </c>
      <c r="AU266" s="230" t="s">
        <v>79</v>
      </c>
      <c r="AY266" s="18" t="s">
        <v>115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77</v>
      </c>
      <c r="BK266" s="231">
        <f>ROUND(I266*H266,2)</f>
        <v>0</v>
      </c>
      <c r="BL266" s="18" t="s">
        <v>122</v>
      </c>
      <c r="BM266" s="230" t="s">
        <v>346</v>
      </c>
    </row>
    <row r="267" s="2" customFormat="1">
      <c r="A267" s="39"/>
      <c r="B267" s="40"/>
      <c r="C267" s="41"/>
      <c r="D267" s="232" t="s">
        <v>123</v>
      </c>
      <c r="E267" s="41"/>
      <c r="F267" s="233" t="s">
        <v>347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123</v>
      </c>
      <c r="AU267" s="18" t="s">
        <v>79</v>
      </c>
    </row>
    <row r="268" s="14" customFormat="1">
      <c r="A268" s="14"/>
      <c r="B268" s="246"/>
      <c r="C268" s="247"/>
      <c r="D268" s="232" t="s">
        <v>125</v>
      </c>
      <c r="E268" s="248" t="s">
        <v>19</v>
      </c>
      <c r="F268" s="249" t="s">
        <v>348</v>
      </c>
      <c r="G268" s="247"/>
      <c r="H268" s="250">
        <v>186.50999999999999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125</v>
      </c>
      <c r="AU268" s="256" t="s">
        <v>79</v>
      </c>
      <c r="AV268" s="14" t="s">
        <v>79</v>
      </c>
      <c r="AW268" s="14" t="s">
        <v>31</v>
      </c>
      <c r="AX268" s="14" t="s">
        <v>69</v>
      </c>
      <c r="AY268" s="256" t="s">
        <v>115</v>
      </c>
    </row>
    <row r="269" s="15" customFormat="1">
      <c r="A269" s="15"/>
      <c r="B269" s="257"/>
      <c r="C269" s="258"/>
      <c r="D269" s="232" t="s">
        <v>125</v>
      </c>
      <c r="E269" s="259" t="s">
        <v>19</v>
      </c>
      <c r="F269" s="260" t="s">
        <v>130</v>
      </c>
      <c r="G269" s="258"/>
      <c r="H269" s="261">
        <v>186.50999999999999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7" t="s">
        <v>125</v>
      </c>
      <c r="AU269" s="267" t="s">
        <v>79</v>
      </c>
      <c r="AV269" s="15" t="s">
        <v>122</v>
      </c>
      <c r="AW269" s="15" t="s">
        <v>31</v>
      </c>
      <c r="AX269" s="15" t="s">
        <v>77</v>
      </c>
      <c r="AY269" s="267" t="s">
        <v>115</v>
      </c>
    </row>
    <row r="270" s="2" customFormat="1" ht="21.75" customHeight="1">
      <c r="A270" s="39"/>
      <c r="B270" s="40"/>
      <c r="C270" s="219" t="s">
        <v>349</v>
      </c>
      <c r="D270" s="219" t="s">
        <v>117</v>
      </c>
      <c r="E270" s="220" t="s">
        <v>350</v>
      </c>
      <c r="F270" s="221" t="s">
        <v>351</v>
      </c>
      <c r="G270" s="222" t="s">
        <v>159</v>
      </c>
      <c r="H270" s="223">
        <v>5408.79</v>
      </c>
      <c r="I270" s="224"/>
      <c r="J270" s="225">
        <f>ROUND(I270*H270,2)</f>
        <v>0</v>
      </c>
      <c r="K270" s="221" t="s">
        <v>121</v>
      </c>
      <c r="L270" s="45"/>
      <c r="M270" s="226" t="s">
        <v>19</v>
      </c>
      <c r="N270" s="227" t="s">
        <v>40</v>
      </c>
      <c r="O270" s="85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122</v>
      </c>
      <c r="AT270" s="230" t="s">
        <v>117</v>
      </c>
      <c r="AU270" s="230" t="s">
        <v>79</v>
      </c>
      <c r="AY270" s="18" t="s">
        <v>115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77</v>
      </c>
      <c r="BK270" s="231">
        <f>ROUND(I270*H270,2)</f>
        <v>0</v>
      </c>
      <c r="BL270" s="18" t="s">
        <v>122</v>
      </c>
      <c r="BM270" s="230" t="s">
        <v>352</v>
      </c>
    </row>
    <row r="271" s="2" customFormat="1">
      <c r="A271" s="39"/>
      <c r="B271" s="40"/>
      <c r="C271" s="41"/>
      <c r="D271" s="232" t="s">
        <v>123</v>
      </c>
      <c r="E271" s="41"/>
      <c r="F271" s="233" t="s">
        <v>347</v>
      </c>
      <c r="G271" s="41"/>
      <c r="H271" s="41"/>
      <c r="I271" s="137"/>
      <c r="J271" s="41"/>
      <c r="K271" s="41"/>
      <c r="L271" s="45"/>
      <c r="M271" s="234"/>
      <c r="N271" s="23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123</v>
      </c>
      <c r="AU271" s="18" t="s">
        <v>79</v>
      </c>
    </row>
    <row r="272" s="13" customFormat="1">
      <c r="A272" s="13"/>
      <c r="B272" s="236"/>
      <c r="C272" s="237"/>
      <c r="D272" s="232" t="s">
        <v>125</v>
      </c>
      <c r="E272" s="238" t="s">
        <v>19</v>
      </c>
      <c r="F272" s="239" t="s">
        <v>342</v>
      </c>
      <c r="G272" s="237"/>
      <c r="H272" s="238" t="s">
        <v>19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125</v>
      </c>
      <c r="AU272" s="245" t="s">
        <v>79</v>
      </c>
      <c r="AV272" s="13" t="s">
        <v>77</v>
      </c>
      <c r="AW272" s="13" t="s">
        <v>31</v>
      </c>
      <c r="AX272" s="13" t="s">
        <v>69</v>
      </c>
      <c r="AY272" s="245" t="s">
        <v>115</v>
      </c>
    </row>
    <row r="273" s="14" customFormat="1">
      <c r="A273" s="14"/>
      <c r="B273" s="246"/>
      <c r="C273" s="247"/>
      <c r="D273" s="232" t="s">
        <v>125</v>
      </c>
      <c r="E273" s="248" t="s">
        <v>19</v>
      </c>
      <c r="F273" s="249" t="s">
        <v>353</v>
      </c>
      <c r="G273" s="247"/>
      <c r="H273" s="250">
        <v>5408.79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125</v>
      </c>
      <c r="AU273" s="256" t="s">
        <v>79</v>
      </c>
      <c r="AV273" s="14" t="s">
        <v>79</v>
      </c>
      <c r="AW273" s="14" t="s">
        <v>31</v>
      </c>
      <c r="AX273" s="14" t="s">
        <v>69</v>
      </c>
      <c r="AY273" s="256" t="s">
        <v>115</v>
      </c>
    </row>
    <row r="274" s="15" customFormat="1">
      <c r="A274" s="15"/>
      <c r="B274" s="257"/>
      <c r="C274" s="258"/>
      <c r="D274" s="232" t="s">
        <v>125</v>
      </c>
      <c r="E274" s="259" t="s">
        <v>19</v>
      </c>
      <c r="F274" s="260" t="s">
        <v>130</v>
      </c>
      <c r="G274" s="258"/>
      <c r="H274" s="261">
        <v>5408.79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7" t="s">
        <v>125</v>
      </c>
      <c r="AU274" s="267" t="s">
        <v>79</v>
      </c>
      <c r="AV274" s="15" t="s">
        <v>122</v>
      </c>
      <c r="AW274" s="15" t="s">
        <v>31</v>
      </c>
      <c r="AX274" s="15" t="s">
        <v>77</v>
      </c>
      <c r="AY274" s="267" t="s">
        <v>115</v>
      </c>
    </row>
    <row r="275" s="2" customFormat="1" ht="16.5" customHeight="1">
      <c r="A275" s="39"/>
      <c r="B275" s="40"/>
      <c r="C275" s="219" t="s">
        <v>240</v>
      </c>
      <c r="D275" s="219" t="s">
        <v>117</v>
      </c>
      <c r="E275" s="220" t="s">
        <v>354</v>
      </c>
      <c r="F275" s="221" t="s">
        <v>355</v>
      </c>
      <c r="G275" s="222" t="s">
        <v>159</v>
      </c>
      <c r="H275" s="223">
        <v>1723.1199999999999</v>
      </c>
      <c r="I275" s="224"/>
      <c r="J275" s="225">
        <f>ROUND(I275*H275,2)</f>
        <v>0</v>
      </c>
      <c r="K275" s="221" t="s">
        <v>121</v>
      </c>
      <c r="L275" s="45"/>
      <c r="M275" s="226" t="s">
        <v>19</v>
      </c>
      <c r="N275" s="227" t="s">
        <v>40</v>
      </c>
      <c r="O275" s="85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122</v>
      </c>
      <c r="AT275" s="230" t="s">
        <v>117</v>
      </c>
      <c r="AU275" s="230" t="s">
        <v>79</v>
      </c>
      <c r="AY275" s="18" t="s">
        <v>115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77</v>
      </c>
      <c r="BK275" s="231">
        <f>ROUND(I275*H275,2)</f>
        <v>0</v>
      </c>
      <c r="BL275" s="18" t="s">
        <v>122</v>
      </c>
      <c r="BM275" s="230" t="s">
        <v>356</v>
      </c>
    </row>
    <row r="276" s="2" customFormat="1">
      <c r="A276" s="39"/>
      <c r="B276" s="40"/>
      <c r="C276" s="41"/>
      <c r="D276" s="232" t="s">
        <v>123</v>
      </c>
      <c r="E276" s="41"/>
      <c r="F276" s="233" t="s">
        <v>357</v>
      </c>
      <c r="G276" s="41"/>
      <c r="H276" s="41"/>
      <c r="I276" s="137"/>
      <c r="J276" s="41"/>
      <c r="K276" s="41"/>
      <c r="L276" s="45"/>
      <c r="M276" s="234"/>
      <c r="N276" s="23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123</v>
      </c>
      <c r="AU276" s="18" t="s">
        <v>79</v>
      </c>
    </row>
    <row r="277" s="14" customFormat="1">
      <c r="A277" s="14"/>
      <c r="B277" s="246"/>
      <c r="C277" s="247"/>
      <c r="D277" s="232" t="s">
        <v>125</v>
      </c>
      <c r="E277" s="248" t="s">
        <v>19</v>
      </c>
      <c r="F277" s="249" t="s">
        <v>358</v>
      </c>
      <c r="G277" s="247"/>
      <c r="H277" s="250">
        <v>1723.1199999999999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125</v>
      </c>
      <c r="AU277" s="256" t="s">
        <v>79</v>
      </c>
      <c r="AV277" s="14" t="s">
        <v>79</v>
      </c>
      <c r="AW277" s="14" t="s">
        <v>31</v>
      </c>
      <c r="AX277" s="14" t="s">
        <v>69</v>
      </c>
      <c r="AY277" s="256" t="s">
        <v>115</v>
      </c>
    </row>
    <row r="278" s="15" customFormat="1">
      <c r="A278" s="15"/>
      <c r="B278" s="257"/>
      <c r="C278" s="258"/>
      <c r="D278" s="232" t="s">
        <v>125</v>
      </c>
      <c r="E278" s="259" t="s">
        <v>19</v>
      </c>
      <c r="F278" s="260" t="s">
        <v>130</v>
      </c>
      <c r="G278" s="258"/>
      <c r="H278" s="261">
        <v>1723.1199999999999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7" t="s">
        <v>125</v>
      </c>
      <c r="AU278" s="267" t="s">
        <v>79</v>
      </c>
      <c r="AV278" s="15" t="s">
        <v>122</v>
      </c>
      <c r="AW278" s="15" t="s">
        <v>31</v>
      </c>
      <c r="AX278" s="15" t="s">
        <v>77</v>
      </c>
      <c r="AY278" s="267" t="s">
        <v>115</v>
      </c>
    </row>
    <row r="279" s="2" customFormat="1" ht="16.5" customHeight="1">
      <c r="A279" s="39"/>
      <c r="B279" s="40"/>
      <c r="C279" s="219" t="s">
        <v>359</v>
      </c>
      <c r="D279" s="219" t="s">
        <v>117</v>
      </c>
      <c r="E279" s="220" t="s">
        <v>360</v>
      </c>
      <c r="F279" s="221" t="s">
        <v>361</v>
      </c>
      <c r="G279" s="222" t="s">
        <v>159</v>
      </c>
      <c r="H279" s="223">
        <v>186.50999999999999</v>
      </c>
      <c r="I279" s="224"/>
      <c r="J279" s="225">
        <f>ROUND(I279*H279,2)</f>
        <v>0</v>
      </c>
      <c r="K279" s="221" t="s">
        <v>121</v>
      </c>
      <c r="L279" s="45"/>
      <c r="M279" s="226" t="s">
        <v>19</v>
      </c>
      <c r="N279" s="227" t="s">
        <v>40</v>
      </c>
      <c r="O279" s="85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122</v>
      </c>
      <c r="AT279" s="230" t="s">
        <v>117</v>
      </c>
      <c r="AU279" s="230" t="s">
        <v>79</v>
      </c>
      <c r="AY279" s="18" t="s">
        <v>115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77</v>
      </c>
      <c r="BK279" s="231">
        <f>ROUND(I279*H279,2)</f>
        <v>0</v>
      </c>
      <c r="BL279" s="18" t="s">
        <v>122</v>
      </c>
      <c r="BM279" s="230" t="s">
        <v>362</v>
      </c>
    </row>
    <row r="280" s="2" customFormat="1">
      <c r="A280" s="39"/>
      <c r="B280" s="40"/>
      <c r="C280" s="41"/>
      <c r="D280" s="232" t="s">
        <v>123</v>
      </c>
      <c r="E280" s="41"/>
      <c r="F280" s="233" t="s">
        <v>357</v>
      </c>
      <c r="G280" s="41"/>
      <c r="H280" s="41"/>
      <c r="I280" s="137"/>
      <c r="J280" s="41"/>
      <c r="K280" s="41"/>
      <c r="L280" s="45"/>
      <c r="M280" s="234"/>
      <c r="N280" s="23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123</v>
      </c>
      <c r="AU280" s="18" t="s">
        <v>79</v>
      </c>
    </row>
    <row r="281" s="14" customFormat="1">
      <c r="A281" s="14"/>
      <c r="B281" s="246"/>
      <c r="C281" s="247"/>
      <c r="D281" s="232" t="s">
        <v>125</v>
      </c>
      <c r="E281" s="248" t="s">
        <v>19</v>
      </c>
      <c r="F281" s="249" t="s">
        <v>348</v>
      </c>
      <c r="G281" s="247"/>
      <c r="H281" s="250">
        <v>186.50999999999999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125</v>
      </c>
      <c r="AU281" s="256" t="s">
        <v>79</v>
      </c>
      <c r="AV281" s="14" t="s">
        <v>79</v>
      </c>
      <c r="AW281" s="14" t="s">
        <v>31</v>
      </c>
      <c r="AX281" s="14" t="s">
        <v>69</v>
      </c>
      <c r="AY281" s="256" t="s">
        <v>115</v>
      </c>
    </row>
    <row r="282" s="15" customFormat="1">
      <c r="A282" s="15"/>
      <c r="B282" s="257"/>
      <c r="C282" s="258"/>
      <c r="D282" s="232" t="s">
        <v>125</v>
      </c>
      <c r="E282" s="259" t="s">
        <v>19</v>
      </c>
      <c r="F282" s="260" t="s">
        <v>130</v>
      </c>
      <c r="G282" s="258"/>
      <c r="H282" s="261">
        <v>186.50999999999999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7" t="s">
        <v>125</v>
      </c>
      <c r="AU282" s="267" t="s">
        <v>79</v>
      </c>
      <c r="AV282" s="15" t="s">
        <v>122</v>
      </c>
      <c r="AW282" s="15" t="s">
        <v>31</v>
      </c>
      <c r="AX282" s="15" t="s">
        <v>77</v>
      </c>
      <c r="AY282" s="267" t="s">
        <v>115</v>
      </c>
    </row>
    <row r="283" s="2" customFormat="1" ht="21.75" customHeight="1">
      <c r="A283" s="39"/>
      <c r="B283" s="40"/>
      <c r="C283" s="219" t="s">
        <v>245</v>
      </c>
      <c r="D283" s="219" t="s">
        <v>117</v>
      </c>
      <c r="E283" s="220" t="s">
        <v>363</v>
      </c>
      <c r="F283" s="221" t="s">
        <v>364</v>
      </c>
      <c r="G283" s="222" t="s">
        <v>159</v>
      </c>
      <c r="H283" s="223">
        <v>1723.1199999999999</v>
      </c>
      <c r="I283" s="224"/>
      <c r="J283" s="225">
        <f>ROUND(I283*H283,2)</f>
        <v>0</v>
      </c>
      <c r="K283" s="221" t="s">
        <v>121</v>
      </c>
      <c r="L283" s="45"/>
      <c r="M283" s="226" t="s">
        <v>19</v>
      </c>
      <c r="N283" s="227" t="s">
        <v>40</v>
      </c>
      <c r="O283" s="85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122</v>
      </c>
      <c r="AT283" s="230" t="s">
        <v>117</v>
      </c>
      <c r="AU283" s="230" t="s">
        <v>79</v>
      </c>
      <c r="AY283" s="18" t="s">
        <v>115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77</v>
      </c>
      <c r="BK283" s="231">
        <f>ROUND(I283*H283,2)</f>
        <v>0</v>
      </c>
      <c r="BL283" s="18" t="s">
        <v>122</v>
      </c>
      <c r="BM283" s="230" t="s">
        <v>365</v>
      </c>
    </row>
    <row r="284" s="14" customFormat="1">
      <c r="A284" s="14"/>
      <c r="B284" s="246"/>
      <c r="C284" s="247"/>
      <c r="D284" s="232" t="s">
        <v>125</v>
      </c>
      <c r="E284" s="248" t="s">
        <v>19</v>
      </c>
      <c r="F284" s="249" t="s">
        <v>366</v>
      </c>
      <c r="G284" s="247"/>
      <c r="H284" s="250">
        <v>1723.1199999999999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125</v>
      </c>
      <c r="AU284" s="256" t="s">
        <v>79</v>
      </c>
      <c r="AV284" s="14" t="s">
        <v>79</v>
      </c>
      <c r="AW284" s="14" t="s">
        <v>31</v>
      </c>
      <c r="AX284" s="14" t="s">
        <v>69</v>
      </c>
      <c r="AY284" s="256" t="s">
        <v>115</v>
      </c>
    </row>
    <row r="285" s="15" customFormat="1">
      <c r="A285" s="15"/>
      <c r="B285" s="257"/>
      <c r="C285" s="258"/>
      <c r="D285" s="232" t="s">
        <v>125</v>
      </c>
      <c r="E285" s="259" t="s">
        <v>19</v>
      </c>
      <c r="F285" s="260" t="s">
        <v>130</v>
      </c>
      <c r="G285" s="258"/>
      <c r="H285" s="261">
        <v>1723.1199999999999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7" t="s">
        <v>125</v>
      </c>
      <c r="AU285" s="267" t="s">
        <v>79</v>
      </c>
      <c r="AV285" s="15" t="s">
        <v>122</v>
      </c>
      <c r="AW285" s="15" t="s">
        <v>31</v>
      </c>
      <c r="AX285" s="15" t="s">
        <v>77</v>
      </c>
      <c r="AY285" s="267" t="s">
        <v>115</v>
      </c>
    </row>
    <row r="286" s="2" customFormat="1" ht="21.75" customHeight="1">
      <c r="A286" s="39"/>
      <c r="B286" s="40"/>
      <c r="C286" s="219" t="s">
        <v>367</v>
      </c>
      <c r="D286" s="219" t="s">
        <v>117</v>
      </c>
      <c r="E286" s="220" t="s">
        <v>368</v>
      </c>
      <c r="F286" s="221" t="s">
        <v>369</v>
      </c>
      <c r="G286" s="222" t="s">
        <v>159</v>
      </c>
      <c r="H286" s="223">
        <v>113.49</v>
      </c>
      <c r="I286" s="224"/>
      <c r="J286" s="225">
        <f>ROUND(I286*H286,2)</f>
        <v>0</v>
      </c>
      <c r="K286" s="221" t="s">
        <v>121</v>
      </c>
      <c r="L286" s="45"/>
      <c r="M286" s="226" t="s">
        <v>19</v>
      </c>
      <c r="N286" s="227" t="s">
        <v>40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122</v>
      </c>
      <c r="AT286" s="230" t="s">
        <v>117</v>
      </c>
      <c r="AU286" s="230" t="s">
        <v>79</v>
      </c>
      <c r="AY286" s="18" t="s">
        <v>115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77</v>
      </c>
      <c r="BK286" s="231">
        <f>ROUND(I286*H286,2)</f>
        <v>0</v>
      </c>
      <c r="BL286" s="18" t="s">
        <v>122</v>
      </c>
      <c r="BM286" s="230" t="s">
        <v>370</v>
      </c>
    </row>
    <row r="287" s="14" customFormat="1">
      <c r="A287" s="14"/>
      <c r="B287" s="246"/>
      <c r="C287" s="247"/>
      <c r="D287" s="232" t="s">
        <v>125</v>
      </c>
      <c r="E287" s="248" t="s">
        <v>19</v>
      </c>
      <c r="F287" s="249" t="s">
        <v>371</v>
      </c>
      <c r="G287" s="247"/>
      <c r="H287" s="250">
        <v>113.49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125</v>
      </c>
      <c r="AU287" s="256" t="s">
        <v>79</v>
      </c>
      <c r="AV287" s="14" t="s">
        <v>79</v>
      </c>
      <c r="AW287" s="14" t="s">
        <v>31</v>
      </c>
      <c r="AX287" s="14" t="s">
        <v>69</v>
      </c>
      <c r="AY287" s="256" t="s">
        <v>115</v>
      </c>
    </row>
    <row r="288" s="15" customFormat="1">
      <c r="A288" s="15"/>
      <c r="B288" s="257"/>
      <c r="C288" s="258"/>
      <c r="D288" s="232" t="s">
        <v>125</v>
      </c>
      <c r="E288" s="259" t="s">
        <v>19</v>
      </c>
      <c r="F288" s="260" t="s">
        <v>130</v>
      </c>
      <c r="G288" s="258"/>
      <c r="H288" s="261">
        <v>113.49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7" t="s">
        <v>125</v>
      </c>
      <c r="AU288" s="267" t="s">
        <v>79</v>
      </c>
      <c r="AV288" s="15" t="s">
        <v>122</v>
      </c>
      <c r="AW288" s="15" t="s">
        <v>31</v>
      </c>
      <c r="AX288" s="15" t="s">
        <v>77</v>
      </c>
      <c r="AY288" s="267" t="s">
        <v>115</v>
      </c>
    </row>
    <row r="289" s="2" customFormat="1" ht="16.5" customHeight="1">
      <c r="A289" s="39"/>
      <c r="B289" s="40"/>
      <c r="C289" s="219" t="s">
        <v>248</v>
      </c>
      <c r="D289" s="219" t="s">
        <v>117</v>
      </c>
      <c r="E289" s="220" t="s">
        <v>372</v>
      </c>
      <c r="F289" s="221" t="s">
        <v>373</v>
      </c>
      <c r="G289" s="222" t="s">
        <v>159</v>
      </c>
      <c r="H289" s="223">
        <v>10371.584000000001</v>
      </c>
      <c r="I289" s="224"/>
      <c r="J289" s="225">
        <f>ROUND(I289*H289,2)</f>
        <v>0</v>
      </c>
      <c r="K289" s="221" t="s">
        <v>19</v>
      </c>
      <c r="L289" s="45"/>
      <c r="M289" s="226" t="s">
        <v>19</v>
      </c>
      <c r="N289" s="227" t="s">
        <v>40</v>
      </c>
      <c r="O289" s="85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122</v>
      </c>
      <c r="AT289" s="230" t="s">
        <v>117</v>
      </c>
      <c r="AU289" s="230" t="s">
        <v>79</v>
      </c>
      <c r="AY289" s="18" t="s">
        <v>115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77</v>
      </c>
      <c r="BK289" s="231">
        <f>ROUND(I289*H289,2)</f>
        <v>0</v>
      </c>
      <c r="BL289" s="18" t="s">
        <v>122</v>
      </c>
      <c r="BM289" s="230" t="s">
        <v>374</v>
      </c>
    </row>
    <row r="290" s="14" customFormat="1">
      <c r="A290" s="14"/>
      <c r="B290" s="246"/>
      <c r="C290" s="247"/>
      <c r="D290" s="232" t="s">
        <v>125</v>
      </c>
      <c r="E290" s="248" t="s">
        <v>19</v>
      </c>
      <c r="F290" s="249" t="s">
        <v>375</v>
      </c>
      <c r="G290" s="247"/>
      <c r="H290" s="250">
        <v>10371.584000000001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125</v>
      </c>
      <c r="AU290" s="256" t="s">
        <v>79</v>
      </c>
      <c r="AV290" s="14" t="s">
        <v>79</v>
      </c>
      <c r="AW290" s="14" t="s">
        <v>31</v>
      </c>
      <c r="AX290" s="14" t="s">
        <v>69</v>
      </c>
      <c r="AY290" s="256" t="s">
        <v>115</v>
      </c>
    </row>
    <row r="291" s="15" customFormat="1">
      <c r="A291" s="15"/>
      <c r="B291" s="257"/>
      <c r="C291" s="258"/>
      <c r="D291" s="232" t="s">
        <v>125</v>
      </c>
      <c r="E291" s="259" t="s">
        <v>19</v>
      </c>
      <c r="F291" s="260" t="s">
        <v>130</v>
      </c>
      <c r="G291" s="258"/>
      <c r="H291" s="261">
        <v>10371.584000000001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7" t="s">
        <v>125</v>
      </c>
      <c r="AU291" s="267" t="s">
        <v>79</v>
      </c>
      <c r="AV291" s="15" t="s">
        <v>122</v>
      </c>
      <c r="AW291" s="15" t="s">
        <v>31</v>
      </c>
      <c r="AX291" s="15" t="s">
        <v>77</v>
      </c>
      <c r="AY291" s="267" t="s">
        <v>115</v>
      </c>
    </row>
    <row r="292" s="12" customFormat="1" ht="22.8" customHeight="1">
      <c r="A292" s="12"/>
      <c r="B292" s="203"/>
      <c r="C292" s="204"/>
      <c r="D292" s="205" t="s">
        <v>68</v>
      </c>
      <c r="E292" s="217" t="s">
        <v>376</v>
      </c>
      <c r="F292" s="217" t="s">
        <v>377</v>
      </c>
      <c r="G292" s="204"/>
      <c r="H292" s="204"/>
      <c r="I292" s="207"/>
      <c r="J292" s="218">
        <f>BK292</f>
        <v>0</v>
      </c>
      <c r="K292" s="204"/>
      <c r="L292" s="209"/>
      <c r="M292" s="210"/>
      <c r="N292" s="211"/>
      <c r="O292" s="211"/>
      <c r="P292" s="212">
        <f>SUM(P293:P296)</f>
        <v>0</v>
      </c>
      <c r="Q292" s="211"/>
      <c r="R292" s="212">
        <f>SUM(R293:R296)</f>
        <v>0</v>
      </c>
      <c r="S292" s="211"/>
      <c r="T292" s="213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4" t="s">
        <v>77</v>
      </c>
      <c r="AT292" s="215" t="s">
        <v>68</v>
      </c>
      <c r="AU292" s="215" t="s">
        <v>77</v>
      </c>
      <c r="AY292" s="214" t="s">
        <v>115</v>
      </c>
      <c r="BK292" s="216">
        <f>SUM(BK293:BK296)</f>
        <v>0</v>
      </c>
    </row>
    <row r="293" s="2" customFormat="1" ht="21.75" customHeight="1">
      <c r="A293" s="39"/>
      <c r="B293" s="40"/>
      <c r="C293" s="219" t="s">
        <v>378</v>
      </c>
      <c r="D293" s="219" t="s">
        <v>117</v>
      </c>
      <c r="E293" s="220" t="s">
        <v>379</v>
      </c>
      <c r="F293" s="221" t="s">
        <v>380</v>
      </c>
      <c r="G293" s="222" t="s">
        <v>159</v>
      </c>
      <c r="H293" s="223">
        <v>9753.5709999999999</v>
      </c>
      <c r="I293" s="224"/>
      <c r="J293" s="225">
        <f>ROUND(I293*H293,2)</f>
        <v>0</v>
      </c>
      <c r="K293" s="221" t="s">
        <v>121</v>
      </c>
      <c r="L293" s="45"/>
      <c r="M293" s="226" t="s">
        <v>19</v>
      </c>
      <c r="N293" s="227" t="s">
        <v>40</v>
      </c>
      <c r="O293" s="85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122</v>
      </c>
      <c r="AT293" s="230" t="s">
        <v>117</v>
      </c>
      <c r="AU293" s="230" t="s">
        <v>79</v>
      </c>
      <c r="AY293" s="18" t="s">
        <v>115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77</v>
      </c>
      <c r="BK293" s="231">
        <f>ROUND(I293*H293,2)</f>
        <v>0</v>
      </c>
      <c r="BL293" s="18" t="s">
        <v>122</v>
      </c>
      <c r="BM293" s="230" t="s">
        <v>381</v>
      </c>
    </row>
    <row r="294" s="2" customFormat="1">
      <c r="A294" s="39"/>
      <c r="B294" s="40"/>
      <c r="C294" s="41"/>
      <c r="D294" s="232" t="s">
        <v>123</v>
      </c>
      <c r="E294" s="41"/>
      <c r="F294" s="233" t="s">
        <v>382</v>
      </c>
      <c r="G294" s="41"/>
      <c r="H294" s="41"/>
      <c r="I294" s="137"/>
      <c r="J294" s="41"/>
      <c r="K294" s="41"/>
      <c r="L294" s="45"/>
      <c r="M294" s="234"/>
      <c r="N294" s="23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123</v>
      </c>
      <c r="AU294" s="18" t="s">
        <v>79</v>
      </c>
    </row>
    <row r="295" s="2" customFormat="1" ht="21.75" customHeight="1">
      <c r="A295" s="39"/>
      <c r="B295" s="40"/>
      <c r="C295" s="219" t="s">
        <v>252</v>
      </c>
      <c r="D295" s="219" t="s">
        <v>117</v>
      </c>
      <c r="E295" s="220" t="s">
        <v>383</v>
      </c>
      <c r="F295" s="221" t="s">
        <v>384</v>
      </c>
      <c r="G295" s="222" t="s">
        <v>159</v>
      </c>
      <c r="H295" s="223">
        <v>9753.5709999999999</v>
      </c>
      <c r="I295" s="224"/>
      <c r="J295" s="225">
        <f>ROUND(I295*H295,2)</f>
        <v>0</v>
      </c>
      <c r="K295" s="221" t="s">
        <v>121</v>
      </c>
      <c r="L295" s="45"/>
      <c r="M295" s="226" t="s">
        <v>19</v>
      </c>
      <c r="N295" s="227" t="s">
        <v>40</v>
      </c>
      <c r="O295" s="85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122</v>
      </c>
      <c r="AT295" s="230" t="s">
        <v>117</v>
      </c>
      <c r="AU295" s="230" t="s">
        <v>79</v>
      </c>
      <c r="AY295" s="18" t="s">
        <v>115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77</v>
      </c>
      <c r="BK295" s="231">
        <f>ROUND(I295*H295,2)</f>
        <v>0</v>
      </c>
      <c r="BL295" s="18" t="s">
        <v>122</v>
      </c>
      <c r="BM295" s="230" t="s">
        <v>385</v>
      </c>
    </row>
    <row r="296" s="2" customFormat="1">
      <c r="A296" s="39"/>
      <c r="B296" s="40"/>
      <c r="C296" s="41"/>
      <c r="D296" s="232" t="s">
        <v>123</v>
      </c>
      <c r="E296" s="41"/>
      <c r="F296" s="233" t="s">
        <v>382</v>
      </c>
      <c r="G296" s="41"/>
      <c r="H296" s="41"/>
      <c r="I296" s="137"/>
      <c r="J296" s="41"/>
      <c r="K296" s="41"/>
      <c r="L296" s="45"/>
      <c r="M296" s="278"/>
      <c r="N296" s="279"/>
      <c r="O296" s="280"/>
      <c r="P296" s="280"/>
      <c r="Q296" s="280"/>
      <c r="R296" s="280"/>
      <c r="S296" s="280"/>
      <c r="T296" s="281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123</v>
      </c>
      <c r="AU296" s="18" t="s">
        <v>79</v>
      </c>
    </row>
    <row r="297" s="2" customFormat="1" ht="6.96" customHeight="1">
      <c r="A297" s="39"/>
      <c r="B297" s="60"/>
      <c r="C297" s="61"/>
      <c r="D297" s="61"/>
      <c r="E297" s="61"/>
      <c r="F297" s="61"/>
      <c r="G297" s="61"/>
      <c r="H297" s="61"/>
      <c r="I297" s="167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sheet="1" autoFilter="0" formatColumns="0" formatRows="0" objects="1" scenarios="1" spinCount="100000" saltValue="N1bPR9DVAfg/P/l9f/qTV89naaTnQrKhPiKH05+vvTYVozNidzga/uqSGPmjTzjMEWyY4TWo9NFdM79geHVZCw==" hashValue="JzAFqptArMkphQohqYarDO2mh3xTIng2/sh5n58lEfYdG5eJApN7wyFZlDsJ/QC6o6nTBGVPJ2CTE1h1LlmuoA==" algorithmName="SHA-512" password="CC35"/>
  <autoFilter ref="C85:K29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="1" customFormat="1" ht="24.96" customHeight="1">
      <c r="B4" s="21"/>
      <c r="D4" s="133" t="s">
        <v>86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Štěrboholská spojka E+F č. akce 999166 7.5.2020_odemcene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87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386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25. 6. 2020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ROUND((SUM(BE86:BE107)),  2)</f>
        <v>0</v>
      </c>
      <c r="G33" s="39"/>
      <c r="H33" s="39"/>
      <c r="I33" s="156">
        <v>0.20999999999999999</v>
      </c>
      <c r="J33" s="155">
        <f>ROUND(((SUM(BE86:BE107))*I33),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41</v>
      </c>
      <c r="F34" s="155">
        <f>ROUND((SUM(BF86:BF107)),  2)</f>
        <v>0</v>
      </c>
      <c r="G34" s="39"/>
      <c r="H34" s="39"/>
      <c r="I34" s="156">
        <v>0.14999999999999999</v>
      </c>
      <c r="J34" s="155">
        <f>ROUND(((SUM(BF86:BF107))*I34),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42</v>
      </c>
      <c r="F35" s="155">
        <f>ROUND((SUM(BG86:BG107)),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43</v>
      </c>
      <c r="F36" s="155">
        <f>ROUND((SUM(BH86:BH107)),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44</v>
      </c>
      <c r="F37" s="155">
        <f>ROUND((SUM(BI86:BI107)),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Štěrboholská spojka E+F č. akce 999166 7.5.2020_odemcene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VRN - Vedlejší rozpočtové...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25. 6. 2020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="9" customFormat="1" ht="24.96" customHeight="1">
      <c r="A60" s="9"/>
      <c r="B60" s="177"/>
      <c r="C60" s="178"/>
      <c r="D60" s="179" t="s">
        <v>387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388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389</v>
      </c>
      <c r="E62" s="187"/>
      <c r="F62" s="187"/>
      <c r="G62" s="187"/>
      <c r="H62" s="187"/>
      <c r="I62" s="188"/>
      <c r="J62" s="189">
        <f>J96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390</v>
      </c>
      <c r="E63" s="187"/>
      <c r="F63" s="187"/>
      <c r="G63" s="187"/>
      <c r="H63" s="187"/>
      <c r="I63" s="188"/>
      <c r="J63" s="189">
        <f>J98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391</v>
      </c>
      <c r="E64" s="187"/>
      <c r="F64" s="187"/>
      <c r="G64" s="187"/>
      <c r="H64" s="187"/>
      <c r="I64" s="188"/>
      <c r="J64" s="189">
        <f>J100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392</v>
      </c>
      <c r="E65" s="187"/>
      <c r="F65" s="187"/>
      <c r="G65" s="187"/>
      <c r="H65" s="187"/>
      <c r="I65" s="188"/>
      <c r="J65" s="189">
        <f>J103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393</v>
      </c>
      <c r="E66" s="187"/>
      <c r="F66" s="187"/>
      <c r="G66" s="187"/>
      <c r="H66" s="187"/>
      <c r="I66" s="188"/>
      <c r="J66" s="189">
        <f>J105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100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1" t="str">
        <f>E7</f>
        <v>Štěrboholská spojka E+F č. akce 999166 7.5.2020_odemcene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87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VRN - Vedlejší rozpočtové...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141" t="s">
        <v>23</v>
      </c>
      <c r="J80" s="73" t="str">
        <f>IF(J12="","",J12)</f>
        <v>25. 6. 2020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30</v>
      </c>
      <c r="J82" s="37" t="str">
        <f>E21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141" t="s">
        <v>32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91"/>
      <c r="B85" s="192"/>
      <c r="C85" s="193" t="s">
        <v>101</v>
      </c>
      <c r="D85" s="194" t="s">
        <v>54</v>
      </c>
      <c r="E85" s="194" t="s">
        <v>50</v>
      </c>
      <c r="F85" s="194" t="s">
        <v>51</v>
      </c>
      <c r="G85" s="194" t="s">
        <v>102</v>
      </c>
      <c r="H85" s="194" t="s">
        <v>103</v>
      </c>
      <c r="I85" s="195" t="s">
        <v>104</v>
      </c>
      <c r="J85" s="194" t="s">
        <v>91</v>
      </c>
      <c r="K85" s="196" t="s">
        <v>105</v>
      </c>
      <c r="L85" s="197"/>
      <c r="M85" s="93" t="s">
        <v>19</v>
      </c>
      <c r="N85" s="94" t="s">
        <v>39</v>
      </c>
      <c r="O85" s="94" t="s">
        <v>106</v>
      </c>
      <c r="P85" s="94" t="s">
        <v>107</v>
      </c>
      <c r="Q85" s="94" t="s">
        <v>108</v>
      </c>
      <c r="R85" s="94" t="s">
        <v>109</v>
      </c>
      <c r="S85" s="94" t="s">
        <v>110</v>
      </c>
      <c r="T85" s="95" t="s">
        <v>111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="2" customFormat="1" ht="22.8" customHeight="1">
      <c r="A86" s="39"/>
      <c r="B86" s="40"/>
      <c r="C86" s="100" t="s">
        <v>112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0</v>
      </c>
      <c r="S86" s="97"/>
      <c r="T86" s="201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68</v>
      </c>
      <c r="AU86" s="18" t="s">
        <v>92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68</v>
      </c>
      <c r="E87" s="206" t="s">
        <v>80</v>
      </c>
      <c r="F87" s="206" t="s">
        <v>394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P88+P96+P98+P100+P103+P105</f>
        <v>0</v>
      </c>
      <c r="Q87" s="211"/>
      <c r="R87" s="212">
        <f>R88+R96+R98+R100+R103+R105</f>
        <v>0</v>
      </c>
      <c r="S87" s="211"/>
      <c r="T87" s="213">
        <f>T88+T96+T98+T100+T103+T105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144</v>
      </c>
      <c r="AT87" s="215" t="s">
        <v>68</v>
      </c>
      <c r="AU87" s="215" t="s">
        <v>69</v>
      </c>
      <c r="AY87" s="214" t="s">
        <v>115</v>
      </c>
      <c r="BK87" s="216">
        <f>BK88+BK96+BK98+BK100+BK103+BK105</f>
        <v>0</v>
      </c>
    </row>
    <row r="88" s="12" customFormat="1" ht="22.8" customHeight="1">
      <c r="A88" s="12"/>
      <c r="B88" s="203"/>
      <c r="C88" s="204"/>
      <c r="D88" s="205" t="s">
        <v>68</v>
      </c>
      <c r="E88" s="217" t="s">
        <v>395</v>
      </c>
      <c r="F88" s="217" t="s">
        <v>396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SUM(P89:P95)</f>
        <v>0</v>
      </c>
      <c r="Q88" s="211"/>
      <c r="R88" s="212">
        <f>SUM(R89:R95)</f>
        <v>0</v>
      </c>
      <c r="S88" s="211"/>
      <c r="T88" s="213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144</v>
      </c>
      <c r="AT88" s="215" t="s">
        <v>68</v>
      </c>
      <c r="AU88" s="215" t="s">
        <v>77</v>
      </c>
      <c r="AY88" s="214" t="s">
        <v>115</v>
      </c>
      <c r="BK88" s="216">
        <f>SUM(BK89:BK95)</f>
        <v>0</v>
      </c>
    </row>
    <row r="89" s="2" customFormat="1" ht="16.5" customHeight="1">
      <c r="A89" s="39"/>
      <c r="B89" s="40"/>
      <c r="C89" s="219" t="s">
        <v>77</v>
      </c>
      <c r="D89" s="219" t="s">
        <v>117</v>
      </c>
      <c r="E89" s="220" t="s">
        <v>397</v>
      </c>
      <c r="F89" s="221" t="s">
        <v>398</v>
      </c>
      <c r="G89" s="222" t="s">
        <v>399</v>
      </c>
      <c r="H89" s="223">
        <v>1</v>
      </c>
      <c r="I89" s="224"/>
      <c r="J89" s="225">
        <f>ROUND(I89*H89,2)</f>
        <v>0</v>
      </c>
      <c r="K89" s="221" t="s">
        <v>121</v>
      </c>
      <c r="L89" s="45"/>
      <c r="M89" s="226" t="s">
        <v>19</v>
      </c>
      <c r="N89" s="227" t="s">
        <v>40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122</v>
      </c>
      <c r="AT89" s="230" t="s">
        <v>117</v>
      </c>
      <c r="AU89" s="230" t="s">
        <v>79</v>
      </c>
      <c r="AY89" s="18" t="s">
        <v>115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77</v>
      </c>
      <c r="BK89" s="231">
        <f>ROUND(I89*H89,2)</f>
        <v>0</v>
      </c>
      <c r="BL89" s="18" t="s">
        <v>122</v>
      </c>
      <c r="BM89" s="230" t="s">
        <v>79</v>
      </c>
    </row>
    <row r="90" s="2" customFormat="1" ht="16.5" customHeight="1">
      <c r="A90" s="39"/>
      <c r="B90" s="40"/>
      <c r="C90" s="219" t="s">
        <v>79</v>
      </c>
      <c r="D90" s="219" t="s">
        <v>117</v>
      </c>
      <c r="E90" s="220" t="s">
        <v>400</v>
      </c>
      <c r="F90" s="221" t="s">
        <v>401</v>
      </c>
      <c r="G90" s="222" t="s">
        <v>399</v>
      </c>
      <c r="H90" s="223">
        <v>1</v>
      </c>
      <c r="I90" s="224"/>
      <c r="J90" s="225">
        <f>ROUND(I90*H90,2)</f>
        <v>0</v>
      </c>
      <c r="K90" s="221" t="s">
        <v>121</v>
      </c>
      <c r="L90" s="45"/>
      <c r="M90" s="226" t="s">
        <v>19</v>
      </c>
      <c r="N90" s="227" t="s">
        <v>40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0" t="s">
        <v>122</v>
      </c>
      <c r="AT90" s="230" t="s">
        <v>117</v>
      </c>
      <c r="AU90" s="230" t="s">
        <v>79</v>
      </c>
      <c r="AY90" s="18" t="s">
        <v>115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8" t="s">
        <v>77</v>
      </c>
      <c r="BK90" s="231">
        <f>ROUND(I90*H90,2)</f>
        <v>0</v>
      </c>
      <c r="BL90" s="18" t="s">
        <v>122</v>
      </c>
      <c r="BM90" s="230" t="s">
        <v>122</v>
      </c>
    </row>
    <row r="91" s="2" customFormat="1" ht="16.5" customHeight="1">
      <c r="A91" s="39"/>
      <c r="B91" s="40"/>
      <c r="C91" s="219" t="s">
        <v>136</v>
      </c>
      <c r="D91" s="219" t="s">
        <v>117</v>
      </c>
      <c r="E91" s="220" t="s">
        <v>402</v>
      </c>
      <c r="F91" s="221" t="s">
        <v>403</v>
      </c>
      <c r="G91" s="222" t="s">
        <v>399</v>
      </c>
      <c r="H91" s="223">
        <v>1</v>
      </c>
      <c r="I91" s="224"/>
      <c r="J91" s="225">
        <f>ROUND(I91*H91,2)</f>
        <v>0</v>
      </c>
      <c r="K91" s="221" t="s">
        <v>121</v>
      </c>
      <c r="L91" s="45"/>
      <c r="M91" s="226" t="s">
        <v>19</v>
      </c>
      <c r="N91" s="227" t="s">
        <v>40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122</v>
      </c>
      <c r="AT91" s="230" t="s">
        <v>117</v>
      </c>
      <c r="AU91" s="230" t="s">
        <v>79</v>
      </c>
      <c r="AY91" s="18" t="s">
        <v>115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77</v>
      </c>
      <c r="BK91" s="231">
        <f>ROUND(I91*H91,2)</f>
        <v>0</v>
      </c>
      <c r="BL91" s="18" t="s">
        <v>122</v>
      </c>
      <c r="BM91" s="230" t="s">
        <v>139</v>
      </c>
    </row>
    <row r="92" s="2" customFormat="1">
      <c r="A92" s="39"/>
      <c r="B92" s="40"/>
      <c r="C92" s="41"/>
      <c r="D92" s="232" t="s">
        <v>208</v>
      </c>
      <c r="E92" s="41"/>
      <c r="F92" s="233" t="s">
        <v>404</v>
      </c>
      <c r="G92" s="41"/>
      <c r="H92" s="41"/>
      <c r="I92" s="137"/>
      <c r="J92" s="41"/>
      <c r="K92" s="41"/>
      <c r="L92" s="45"/>
      <c r="M92" s="234"/>
      <c r="N92" s="23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208</v>
      </c>
      <c r="AU92" s="18" t="s">
        <v>79</v>
      </c>
    </row>
    <row r="93" s="2" customFormat="1" ht="16.5" customHeight="1">
      <c r="A93" s="39"/>
      <c r="B93" s="40"/>
      <c r="C93" s="219" t="s">
        <v>122</v>
      </c>
      <c r="D93" s="219" t="s">
        <v>117</v>
      </c>
      <c r="E93" s="220" t="s">
        <v>405</v>
      </c>
      <c r="F93" s="221" t="s">
        <v>406</v>
      </c>
      <c r="G93" s="222" t="s">
        <v>399</v>
      </c>
      <c r="H93" s="223">
        <v>1</v>
      </c>
      <c r="I93" s="224"/>
      <c r="J93" s="225">
        <f>ROUND(I93*H93,2)</f>
        <v>0</v>
      </c>
      <c r="K93" s="221" t="s">
        <v>121</v>
      </c>
      <c r="L93" s="45"/>
      <c r="M93" s="226" t="s">
        <v>19</v>
      </c>
      <c r="N93" s="227" t="s">
        <v>40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122</v>
      </c>
      <c r="AT93" s="230" t="s">
        <v>117</v>
      </c>
      <c r="AU93" s="230" t="s">
        <v>79</v>
      </c>
      <c r="AY93" s="18" t="s">
        <v>115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77</v>
      </c>
      <c r="BK93" s="231">
        <f>ROUND(I93*H93,2)</f>
        <v>0</v>
      </c>
      <c r="BL93" s="18" t="s">
        <v>122</v>
      </c>
      <c r="BM93" s="230" t="s">
        <v>148</v>
      </c>
    </row>
    <row r="94" s="2" customFormat="1" ht="16.5" customHeight="1">
      <c r="A94" s="39"/>
      <c r="B94" s="40"/>
      <c r="C94" s="219" t="s">
        <v>144</v>
      </c>
      <c r="D94" s="219" t="s">
        <v>117</v>
      </c>
      <c r="E94" s="220" t="s">
        <v>407</v>
      </c>
      <c r="F94" s="221" t="s">
        <v>408</v>
      </c>
      <c r="G94" s="222" t="s">
        <v>399</v>
      </c>
      <c r="H94" s="223">
        <v>1</v>
      </c>
      <c r="I94" s="224"/>
      <c r="J94" s="225">
        <f>ROUND(I94*H94,2)</f>
        <v>0</v>
      </c>
      <c r="K94" s="221" t="s">
        <v>121</v>
      </c>
      <c r="L94" s="45"/>
      <c r="M94" s="226" t="s">
        <v>19</v>
      </c>
      <c r="N94" s="227" t="s">
        <v>40</v>
      </c>
      <c r="O94" s="8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0" t="s">
        <v>122</v>
      </c>
      <c r="AT94" s="230" t="s">
        <v>117</v>
      </c>
      <c r="AU94" s="230" t="s">
        <v>79</v>
      </c>
      <c r="AY94" s="18" t="s">
        <v>115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8" t="s">
        <v>77</v>
      </c>
      <c r="BK94" s="231">
        <f>ROUND(I94*H94,2)</f>
        <v>0</v>
      </c>
      <c r="BL94" s="18" t="s">
        <v>122</v>
      </c>
      <c r="BM94" s="230" t="s">
        <v>153</v>
      </c>
    </row>
    <row r="95" s="2" customFormat="1" ht="16.5" customHeight="1">
      <c r="A95" s="39"/>
      <c r="B95" s="40"/>
      <c r="C95" s="219" t="s">
        <v>139</v>
      </c>
      <c r="D95" s="219" t="s">
        <v>117</v>
      </c>
      <c r="E95" s="220" t="s">
        <v>409</v>
      </c>
      <c r="F95" s="221" t="s">
        <v>410</v>
      </c>
      <c r="G95" s="222" t="s">
        <v>399</v>
      </c>
      <c r="H95" s="223">
        <v>1</v>
      </c>
      <c r="I95" s="224"/>
      <c r="J95" s="225">
        <f>ROUND(I95*H95,2)</f>
        <v>0</v>
      </c>
      <c r="K95" s="221" t="s">
        <v>121</v>
      </c>
      <c r="L95" s="45"/>
      <c r="M95" s="226" t="s">
        <v>19</v>
      </c>
      <c r="N95" s="227" t="s">
        <v>40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122</v>
      </c>
      <c r="AT95" s="230" t="s">
        <v>117</v>
      </c>
      <c r="AU95" s="230" t="s">
        <v>79</v>
      </c>
      <c r="AY95" s="18" t="s">
        <v>115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77</v>
      </c>
      <c r="BK95" s="231">
        <f>ROUND(I95*H95,2)</f>
        <v>0</v>
      </c>
      <c r="BL95" s="18" t="s">
        <v>122</v>
      </c>
      <c r="BM95" s="230" t="s">
        <v>160</v>
      </c>
    </row>
    <row r="96" s="12" customFormat="1" ht="22.8" customHeight="1">
      <c r="A96" s="12"/>
      <c r="B96" s="203"/>
      <c r="C96" s="204"/>
      <c r="D96" s="205" t="s">
        <v>68</v>
      </c>
      <c r="E96" s="217" t="s">
        <v>411</v>
      </c>
      <c r="F96" s="217" t="s">
        <v>412</v>
      </c>
      <c r="G96" s="204"/>
      <c r="H96" s="204"/>
      <c r="I96" s="207"/>
      <c r="J96" s="218">
        <f>BK96</f>
        <v>0</v>
      </c>
      <c r="K96" s="204"/>
      <c r="L96" s="209"/>
      <c r="M96" s="210"/>
      <c r="N96" s="211"/>
      <c r="O96" s="211"/>
      <c r="P96" s="212">
        <f>P97</f>
        <v>0</v>
      </c>
      <c r="Q96" s="211"/>
      <c r="R96" s="212">
        <f>R97</f>
        <v>0</v>
      </c>
      <c r="S96" s="211"/>
      <c r="T96" s="213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4" t="s">
        <v>144</v>
      </c>
      <c r="AT96" s="215" t="s">
        <v>68</v>
      </c>
      <c r="AU96" s="215" t="s">
        <v>77</v>
      </c>
      <c r="AY96" s="214" t="s">
        <v>115</v>
      </c>
      <c r="BK96" s="216">
        <f>BK97</f>
        <v>0</v>
      </c>
    </row>
    <row r="97" s="2" customFormat="1" ht="16.5" customHeight="1">
      <c r="A97" s="39"/>
      <c r="B97" s="40"/>
      <c r="C97" s="219" t="s">
        <v>164</v>
      </c>
      <c r="D97" s="219" t="s">
        <v>117</v>
      </c>
      <c r="E97" s="220" t="s">
        <v>413</v>
      </c>
      <c r="F97" s="221" t="s">
        <v>412</v>
      </c>
      <c r="G97" s="222" t="s">
        <v>399</v>
      </c>
      <c r="H97" s="223">
        <v>1</v>
      </c>
      <c r="I97" s="224"/>
      <c r="J97" s="225">
        <f>ROUND(I97*H97,2)</f>
        <v>0</v>
      </c>
      <c r="K97" s="221" t="s">
        <v>121</v>
      </c>
      <c r="L97" s="45"/>
      <c r="M97" s="226" t="s">
        <v>19</v>
      </c>
      <c r="N97" s="227" t="s">
        <v>40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122</v>
      </c>
      <c r="AT97" s="230" t="s">
        <v>117</v>
      </c>
      <c r="AU97" s="230" t="s">
        <v>79</v>
      </c>
      <c r="AY97" s="18" t="s">
        <v>115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77</v>
      </c>
      <c r="BK97" s="231">
        <f>ROUND(I97*H97,2)</f>
        <v>0</v>
      </c>
      <c r="BL97" s="18" t="s">
        <v>122</v>
      </c>
      <c r="BM97" s="230" t="s">
        <v>167</v>
      </c>
    </row>
    <row r="98" s="12" customFormat="1" ht="22.8" customHeight="1">
      <c r="A98" s="12"/>
      <c r="B98" s="203"/>
      <c r="C98" s="204"/>
      <c r="D98" s="205" t="s">
        <v>68</v>
      </c>
      <c r="E98" s="217" t="s">
        <v>414</v>
      </c>
      <c r="F98" s="217" t="s">
        <v>415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P99</f>
        <v>0</v>
      </c>
      <c r="Q98" s="211"/>
      <c r="R98" s="212">
        <f>R99</f>
        <v>0</v>
      </c>
      <c r="S98" s="211"/>
      <c r="T98" s="213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144</v>
      </c>
      <c r="AT98" s="215" t="s">
        <v>68</v>
      </c>
      <c r="AU98" s="215" t="s">
        <v>77</v>
      </c>
      <c r="AY98" s="214" t="s">
        <v>115</v>
      </c>
      <c r="BK98" s="216">
        <f>BK99</f>
        <v>0</v>
      </c>
    </row>
    <row r="99" s="2" customFormat="1" ht="16.5" customHeight="1">
      <c r="A99" s="39"/>
      <c r="B99" s="40"/>
      <c r="C99" s="219" t="s">
        <v>148</v>
      </c>
      <c r="D99" s="219" t="s">
        <v>117</v>
      </c>
      <c r="E99" s="220" t="s">
        <v>416</v>
      </c>
      <c r="F99" s="221" t="s">
        <v>415</v>
      </c>
      <c r="G99" s="222" t="s">
        <v>399</v>
      </c>
      <c r="H99" s="223">
        <v>1</v>
      </c>
      <c r="I99" s="224"/>
      <c r="J99" s="225">
        <f>ROUND(I99*H99,2)</f>
        <v>0</v>
      </c>
      <c r="K99" s="221" t="s">
        <v>121</v>
      </c>
      <c r="L99" s="45"/>
      <c r="M99" s="226" t="s">
        <v>19</v>
      </c>
      <c r="N99" s="227" t="s">
        <v>40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122</v>
      </c>
      <c r="AT99" s="230" t="s">
        <v>117</v>
      </c>
      <c r="AU99" s="230" t="s">
        <v>79</v>
      </c>
      <c r="AY99" s="18" t="s">
        <v>115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77</v>
      </c>
      <c r="BK99" s="231">
        <f>ROUND(I99*H99,2)</f>
        <v>0</v>
      </c>
      <c r="BL99" s="18" t="s">
        <v>122</v>
      </c>
      <c r="BM99" s="230" t="s">
        <v>172</v>
      </c>
    </row>
    <row r="100" s="12" customFormat="1" ht="22.8" customHeight="1">
      <c r="A100" s="12"/>
      <c r="B100" s="203"/>
      <c r="C100" s="204"/>
      <c r="D100" s="205" t="s">
        <v>68</v>
      </c>
      <c r="E100" s="217" t="s">
        <v>417</v>
      </c>
      <c r="F100" s="217" t="s">
        <v>418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SUM(P101:P102)</f>
        <v>0</v>
      </c>
      <c r="Q100" s="211"/>
      <c r="R100" s="212">
        <f>SUM(R101:R102)</f>
        <v>0</v>
      </c>
      <c r="S100" s="211"/>
      <c r="T100" s="213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144</v>
      </c>
      <c r="AT100" s="215" t="s">
        <v>68</v>
      </c>
      <c r="AU100" s="215" t="s">
        <v>77</v>
      </c>
      <c r="AY100" s="214" t="s">
        <v>115</v>
      </c>
      <c r="BK100" s="216">
        <f>SUM(BK101:BK102)</f>
        <v>0</v>
      </c>
    </row>
    <row r="101" s="2" customFormat="1" ht="16.5" customHeight="1">
      <c r="A101" s="39"/>
      <c r="B101" s="40"/>
      <c r="C101" s="219" t="s">
        <v>177</v>
      </c>
      <c r="D101" s="219" t="s">
        <v>117</v>
      </c>
      <c r="E101" s="220" t="s">
        <v>419</v>
      </c>
      <c r="F101" s="221" t="s">
        <v>420</v>
      </c>
      <c r="G101" s="222" t="s">
        <v>399</v>
      </c>
      <c r="H101" s="223">
        <v>1</v>
      </c>
      <c r="I101" s="224"/>
      <c r="J101" s="225">
        <f>ROUND(I101*H101,2)</f>
        <v>0</v>
      </c>
      <c r="K101" s="221" t="s">
        <v>121</v>
      </c>
      <c r="L101" s="45"/>
      <c r="M101" s="226" t="s">
        <v>19</v>
      </c>
      <c r="N101" s="227" t="s">
        <v>40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122</v>
      </c>
      <c r="AT101" s="230" t="s">
        <v>117</v>
      </c>
      <c r="AU101" s="230" t="s">
        <v>79</v>
      </c>
      <c r="AY101" s="18" t="s">
        <v>115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77</v>
      </c>
      <c r="BK101" s="231">
        <f>ROUND(I101*H101,2)</f>
        <v>0</v>
      </c>
      <c r="BL101" s="18" t="s">
        <v>122</v>
      </c>
      <c r="BM101" s="230" t="s">
        <v>180</v>
      </c>
    </row>
    <row r="102" s="2" customFormat="1" ht="16.5" customHeight="1">
      <c r="A102" s="39"/>
      <c r="B102" s="40"/>
      <c r="C102" s="219" t="s">
        <v>153</v>
      </c>
      <c r="D102" s="219" t="s">
        <v>117</v>
      </c>
      <c r="E102" s="220" t="s">
        <v>421</v>
      </c>
      <c r="F102" s="221" t="s">
        <v>422</v>
      </c>
      <c r="G102" s="222" t="s">
        <v>399</v>
      </c>
      <c r="H102" s="223">
        <v>1</v>
      </c>
      <c r="I102" s="224"/>
      <c r="J102" s="225">
        <f>ROUND(I102*H102,2)</f>
        <v>0</v>
      </c>
      <c r="K102" s="221" t="s">
        <v>121</v>
      </c>
      <c r="L102" s="45"/>
      <c r="M102" s="226" t="s">
        <v>19</v>
      </c>
      <c r="N102" s="227" t="s">
        <v>40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122</v>
      </c>
      <c r="AT102" s="230" t="s">
        <v>117</v>
      </c>
      <c r="AU102" s="230" t="s">
        <v>79</v>
      </c>
      <c r="AY102" s="18" t="s">
        <v>115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77</v>
      </c>
      <c r="BK102" s="231">
        <f>ROUND(I102*H102,2)</f>
        <v>0</v>
      </c>
      <c r="BL102" s="18" t="s">
        <v>122</v>
      </c>
      <c r="BM102" s="230" t="s">
        <v>184</v>
      </c>
    </row>
    <row r="103" s="12" customFormat="1" ht="22.8" customHeight="1">
      <c r="A103" s="12"/>
      <c r="B103" s="203"/>
      <c r="C103" s="204"/>
      <c r="D103" s="205" t="s">
        <v>68</v>
      </c>
      <c r="E103" s="217" t="s">
        <v>423</v>
      </c>
      <c r="F103" s="217" t="s">
        <v>424</v>
      </c>
      <c r="G103" s="204"/>
      <c r="H103" s="204"/>
      <c r="I103" s="207"/>
      <c r="J103" s="218">
        <f>BK103</f>
        <v>0</v>
      </c>
      <c r="K103" s="204"/>
      <c r="L103" s="209"/>
      <c r="M103" s="210"/>
      <c r="N103" s="211"/>
      <c r="O103" s="211"/>
      <c r="P103" s="212">
        <f>P104</f>
        <v>0</v>
      </c>
      <c r="Q103" s="211"/>
      <c r="R103" s="212">
        <f>R104</f>
        <v>0</v>
      </c>
      <c r="S103" s="211"/>
      <c r="T103" s="213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4" t="s">
        <v>144</v>
      </c>
      <c r="AT103" s="215" t="s">
        <v>68</v>
      </c>
      <c r="AU103" s="215" t="s">
        <v>77</v>
      </c>
      <c r="AY103" s="214" t="s">
        <v>115</v>
      </c>
      <c r="BK103" s="216">
        <f>BK104</f>
        <v>0</v>
      </c>
    </row>
    <row r="104" s="2" customFormat="1" ht="16.5" customHeight="1">
      <c r="A104" s="39"/>
      <c r="B104" s="40"/>
      <c r="C104" s="219" t="s">
        <v>185</v>
      </c>
      <c r="D104" s="219" t="s">
        <v>117</v>
      </c>
      <c r="E104" s="220" t="s">
        <v>425</v>
      </c>
      <c r="F104" s="221" t="s">
        <v>424</v>
      </c>
      <c r="G104" s="222" t="s">
        <v>399</v>
      </c>
      <c r="H104" s="223">
        <v>1</v>
      </c>
      <c r="I104" s="224"/>
      <c r="J104" s="225">
        <f>ROUND(I104*H104,2)</f>
        <v>0</v>
      </c>
      <c r="K104" s="221" t="s">
        <v>121</v>
      </c>
      <c r="L104" s="45"/>
      <c r="M104" s="226" t="s">
        <v>19</v>
      </c>
      <c r="N104" s="227" t="s">
        <v>40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122</v>
      </c>
      <c r="AT104" s="230" t="s">
        <v>117</v>
      </c>
      <c r="AU104" s="230" t="s">
        <v>79</v>
      </c>
      <c r="AY104" s="18" t="s">
        <v>115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77</v>
      </c>
      <c r="BK104" s="231">
        <f>ROUND(I104*H104,2)</f>
        <v>0</v>
      </c>
      <c r="BL104" s="18" t="s">
        <v>122</v>
      </c>
      <c r="BM104" s="230" t="s">
        <v>188</v>
      </c>
    </row>
    <row r="105" s="12" customFormat="1" ht="22.8" customHeight="1">
      <c r="A105" s="12"/>
      <c r="B105" s="203"/>
      <c r="C105" s="204"/>
      <c r="D105" s="205" t="s">
        <v>68</v>
      </c>
      <c r="E105" s="217" t="s">
        <v>426</v>
      </c>
      <c r="F105" s="217" t="s">
        <v>427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SUM(P106:P107)</f>
        <v>0</v>
      </c>
      <c r="Q105" s="211"/>
      <c r="R105" s="212">
        <f>SUM(R106:R107)</f>
        <v>0</v>
      </c>
      <c r="S105" s="211"/>
      <c r="T105" s="213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144</v>
      </c>
      <c r="AT105" s="215" t="s">
        <v>68</v>
      </c>
      <c r="AU105" s="215" t="s">
        <v>77</v>
      </c>
      <c r="AY105" s="214" t="s">
        <v>115</v>
      </c>
      <c r="BK105" s="216">
        <f>SUM(BK106:BK107)</f>
        <v>0</v>
      </c>
    </row>
    <row r="106" s="2" customFormat="1" ht="16.5" customHeight="1">
      <c r="A106" s="39"/>
      <c r="B106" s="40"/>
      <c r="C106" s="219" t="s">
        <v>160</v>
      </c>
      <c r="D106" s="219" t="s">
        <v>117</v>
      </c>
      <c r="E106" s="220" t="s">
        <v>428</v>
      </c>
      <c r="F106" s="221" t="s">
        <v>429</v>
      </c>
      <c r="G106" s="222" t="s">
        <v>430</v>
      </c>
      <c r="H106" s="223">
        <v>1</v>
      </c>
      <c r="I106" s="224"/>
      <c r="J106" s="225">
        <f>ROUND(I106*H106,2)</f>
        <v>0</v>
      </c>
      <c r="K106" s="221" t="s">
        <v>121</v>
      </c>
      <c r="L106" s="45"/>
      <c r="M106" s="226" t="s">
        <v>19</v>
      </c>
      <c r="N106" s="227" t="s">
        <v>40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122</v>
      </c>
      <c r="AT106" s="230" t="s">
        <v>117</v>
      </c>
      <c r="AU106" s="230" t="s">
        <v>79</v>
      </c>
      <c r="AY106" s="18" t="s">
        <v>115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77</v>
      </c>
      <c r="BK106" s="231">
        <f>ROUND(I106*H106,2)</f>
        <v>0</v>
      </c>
      <c r="BL106" s="18" t="s">
        <v>122</v>
      </c>
      <c r="BM106" s="230" t="s">
        <v>193</v>
      </c>
    </row>
    <row r="107" s="2" customFormat="1">
      <c r="A107" s="39"/>
      <c r="B107" s="40"/>
      <c r="C107" s="41"/>
      <c r="D107" s="232" t="s">
        <v>208</v>
      </c>
      <c r="E107" s="41"/>
      <c r="F107" s="233" t="s">
        <v>431</v>
      </c>
      <c r="G107" s="41"/>
      <c r="H107" s="41"/>
      <c r="I107" s="137"/>
      <c r="J107" s="41"/>
      <c r="K107" s="41"/>
      <c r="L107" s="45"/>
      <c r="M107" s="278"/>
      <c r="N107" s="279"/>
      <c r="O107" s="280"/>
      <c r="P107" s="280"/>
      <c r="Q107" s="280"/>
      <c r="R107" s="280"/>
      <c r="S107" s="280"/>
      <c r="T107" s="281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208</v>
      </c>
      <c r="AU107" s="18" t="s">
        <v>79</v>
      </c>
    </row>
    <row r="108" s="2" customFormat="1" ht="6.96" customHeight="1">
      <c r="A108" s="39"/>
      <c r="B108" s="60"/>
      <c r="C108" s="61"/>
      <c r="D108" s="61"/>
      <c r="E108" s="61"/>
      <c r="F108" s="61"/>
      <c r="G108" s="61"/>
      <c r="H108" s="61"/>
      <c r="I108" s="167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sheet="1" autoFilter="0" formatColumns="0" formatRows="0" objects="1" scenarios="1" spinCount="100000" saltValue="g3ANQvtSlkQv7CC5CICcjP1+q9pOEvNw6ZbwGHURgP90Njfvjr0v5xCGY7aGGnp7UdT5PCdtYHkqGN9/gsf57A==" hashValue="nTb+5zLy8fZzgOvAPk4H6dwYW2qynLP5CLnB5ADTTIswRIGnYFuEaLogDaBfXVJdTm7gwRq9exKwQrJOaqM62w==" algorithmName="SHA-512" password="CC35"/>
  <autoFilter ref="C85:K1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="1" customFormat="1" ht="24.96" customHeight="1">
      <c r="B4" s="21"/>
      <c r="D4" s="133" t="s">
        <v>86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Štěrboholská spojka E+F č. akce 999166 7.5.2020_odemcene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87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432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25. 6. 2020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ROUND(J83,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ROUND((SUM(BE83:BE104)),  2)</f>
        <v>0</v>
      </c>
      <c r="G33" s="39"/>
      <c r="H33" s="39"/>
      <c r="I33" s="156">
        <v>0.20999999999999999</v>
      </c>
      <c r="J33" s="155">
        <f>ROUND(((SUM(BE83:BE104))*I33),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41</v>
      </c>
      <c r="F34" s="155">
        <f>ROUND((SUM(BF83:BF104)),  2)</f>
        <v>0</v>
      </c>
      <c r="G34" s="39"/>
      <c r="H34" s="39"/>
      <c r="I34" s="156">
        <v>0.14999999999999999</v>
      </c>
      <c r="J34" s="155">
        <f>ROUND(((SUM(BF83:BF104))*I34),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42</v>
      </c>
      <c r="F35" s="155">
        <f>ROUND((SUM(BG83:BG104)),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43</v>
      </c>
      <c r="F36" s="155">
        <f>ROUND((SUM(BH83:BH104)),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44</v>
      </c>
      <c r="F37" s="155">
        <f>ROUND((SUM(BI83:BI104)),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Štěrboholská spojka E+F č. akce 999166 7.5.2020_odemcene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181 - Přechodné doprav...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25. 6. 2020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="9" customFormat="1" ht="24.96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97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98</v>
      </c>
      <c r="E62" s="187"/>
      <c r="F62" s="187"/>
      <c r="G62" s="187"/>
      <c r="H62" s="187"/>
      <c r="I62" s="188"/>
      <c r="J62" s="189">
        <f>J89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99</v>
      </c>
      <c r="E63" s="187"/>
      <c r="F63" s="187"/>
      <c r="G63" s="187"/>
      <c r="H63" s="187"/>
      <c r="I63" s="188"/>
      <c r="J63" s="189">
        <f>J102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100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71" t="str">
        <f>E7</f>
        <v>Štěrboholská spojka E+F č. akce 999166 7.5.2020_odemcene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87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SO 181 - Přechodné doprav...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141" t="s">
        <v>23</v>
      </c>
      <c r="J77" s="73" t="str">
        <f>IF(J12="","",J12)</f>
        <v>25. 6. 2020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141" t="s">
        <v>30</v>
      </c>
      <c r="J79" s="37" t="str">
        <f>E21</f>
        <v xml:space="preserve"> 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141" t="s">
        <v>32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91"/>
      <c r="B82" s="192"/>
      <c r="C82" s="193" t="s">
        <v>101</v>
      </c>
      <c r="D82" s="194" t="s">
        <v>54</v>
      </c>
      <c r="E82" s="194" t="s">
        <v>50</v>
      </c>
      <c r="F82" s="194" t="s">
        <v>51</v>
      </c>
      <c r="G82" s="194" t="s">
        <v>102</v>
      </c>
      <c r="H82" s="194" t="s">
        <v>103</v>
      </c>
      <c r="I82" s="195" t="s">
        <v>104</v>
      </c>
      <c r="J82" s="194" t="s">
        <v>91</v>
      </c>
      <c r="K82" s="196" t="s">
        <v>105</v>
      </c>
      <c r="L82" s="197"/>
      <c r="M82" s="93" t="s">
        <v>19</v>
      </c>
      <c r="N82" s="94" t="s">
        <v>39</v>
      </c>
      <c r="O82" s="94" t="s">
        <v>106</v>
      </c>
      <c r="P82" s="94" t="s">
        <v>107</v>
      </c>
      <c r="Q82" s="94" t="s">
        <v>108</v>
      </c>
      <c r="R82" s="94" t="s">
        <v>109</v>
      </c>
      <c r="S82" s="94" t="s">
        <v>110</v>
      </c>
      <c r="T82" s="95" t="s">
        <v>111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="2" customFormat="1" ht="22.8" customHeight="1">
      <c r="A83" s="39"/>
      <c r="B83" s="40"/>
      <c r="C83" s="100" t="s">
        <v>112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541.22899999999993</v>
      </c>
      <c r="S83" s="97"/>
      <c r="T83" s="201">
        <f>T84</f>
        <v>489.44999999999999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92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68</v>
      </c>
      <c r="E84" s="206" t="s">
        <v>113</v>
      </c>
      <c r="F84" s="206" t="s">
        <v>114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P85+P89+P102</f>
        <v>0</v>
      </c>
      <c r="Q84" s="211"/>
      <c r="R84" s="212">
        <f>R85+R89+R102</f>
        <v>541.22899999999993</v>
      </c>
      <c r="S84" s="211"/>
      <c r="T84" s="213">
        <f>T85+T89+T102</f>
        <v>489.44999999999999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77</v>
      </c>
      <c r="AT84" s="215" t="s">
        <v>68</v>
      </c>
      <c r="AU84" s="215" t="s">
        <v>69</v>
      </c>
      <c r="AY84" s="214" t="s">
        <v>115</v>
      </c>
      <c r="BK84" s="216">
        <f>BK85+BK89+BK102</f>
        <v>0</v>
      </c>
    </row>
    <row r="85" s="12" customFormat="1" ht="22.8" customHeight="1">
      <c r="A85" s="12"/>
      <c r="B85" s="203"/>
      <c r="C85" s="204"/>
      <c r="D85" s="205" t="s">
        <v>68</v>
      </c>
      <c r="E85" s="217" t="s">
        <v>177</v>
      </c>
      <c r="F85" s="217" t="s">
        <v>202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SUM(P86:P88)</f>
        <v>0</v>
      </c>
      <c r="Q85" s="211"/>
      <c r="R85" s="212">
        <f>SUM(R86:R88)</f>
        <v>541.22899999999993</v>
      </c>
      <c r="S85" s="211"/>
      <c r="T85" s="213">
        <f>SUM(T86:T88)</f>
        <v>489.44999999999999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77</v>
      </c>
      <c r="AT85" s="215" t="s">
        <v>68</v>
      </c>
      <c r="AU85" s="215" t="s">
        <v>77</v>
      </c>
      <c r="AY85" s="214" t="s">
        <v>115</v>
      </c>
      <c r="BK85" s="216">
        <f>SUM(BK86:BK88)</f>
        <v>0</v>
      </c>
    </row>
    <row r="86" s="2" customFormat="1" ht="16.5" customHeight="1">
      <c r="A86" s="39"/>
      <c r="B86" s="40"/>
      <c r="C86" s="219" t="s">
        <v>77</v>
      </c>
      <c r="D86" s="219" t="s">
        <v>117</v>
      </c>
      <c r="E86" s="220" t="s">
        <v>433</v>
      </c>
      <c r="F86" s="221" t="s">
        <v>434</v>
      </c>
      <c r="G86" s="222" t="s">
        <v>205</v>
      </c>
      <c r="H86" s="223">
        <v>650</v>
      </c>
      <c r="I86" s="224"/>
      <c r="J86" s="225">
        <f>ROUND(I86*H86,2)</f>
        <v>0</v>
      </c>
      <c r="K86" s="221" t="s">
        <v>121</v>
      </c>
      <c r="L86" s="45"/>
      <c r="M86" s="226" t="s">
        <v>19</v>
      </c>
      <c r="N86" s="227" t="s">
        <v>40</v>
      </c>
      <c r="O86" s="85"/>
      <c r="P86" s="228">
        <f>O86*H86</f>
        <v>0</v>
      </c>
      <c r="Q86" s="228">
        <v>0.83265999999999996</v>
      </c>
      <c r="R86" s="228">
        <f>Q86*H86</f>
        <v>541.22899999999993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122</v>
      </c>
      <c r="AT86" s="230" t="s">
        <v>117</v>
      </c>
      <c r="AU86" s="230" t="s">
        <v>79</v>
      </c>
      <c r="AY86" s="18" t="s">
        <v>115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77</v>
      </c>
      <c r="BK86" s="231">
        <f>ROUND(I86*H86,2)</f>
        <v>0</v>
      </c>
      <c r="BL86" s="18" t="s">
        <v>122</v>
      </c>
      <c r="BM86" s="230" t="s">
        <v>79</v>
      </c>
    </row>
    <row r="87" s="2" customFormat="1">
      <c r="A87" s="39"/>
      <c r="B87" s="40"/>
      <c r="C87" s="41"/>
      <c r="D87" s="232" t="s">
        <v>123</v>
      </c>
      <c r="E87" s="41"/>
      <c r="F87" s="233" t="s">
        <v>435</v>
      </c>
      <c r="G87" s="41"/>
      <c r="H87" s="41"/>
      <c r="I87" s="137"/>
      <c r="J87" s="41"/>
      <c r="K87" s="41"/>
      <c r="L87" s="45"/>
      <c r="M87" s="234"/>
      <c r="N87" s="23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123</v>
      </c>
      <c r="AU87" s="18" t="s">
        <v>79</v>
      </c>
    </row>
    <row r="88" s="2" customFormat="1" ht="16.5" customHeight="1">
      <c r="A88" s="39"/>
      <c r="B88" s="40"/>
      <c r="C88" s="219" t="s">
        <v>79</v>
      </c>
      <c r="D88" s="219" t="s">
        <v>117</v>
      </c>
      <c r="E88" s="220" t="s">
        <v>436</v>
      </c>
      <c r="F88" s="221" t="s">
        <v>437</v>
      </c>
      <c r="G88" s="222" t="s">
        <v>205</v>
      </c>
      <c r="H88" s="223">
        <v>650</v>
      </c>
      <c r="I88" s="224"/>
      <c r="J88" s="225">
        <f>ROUND(I88*H88,2)</f>
        <v>0</v>
      </c>
      <c r="K88" s="221" t="s">
        <v>121</v>
      </c>
      <c r="L88" s="45"/>
      <c r="M88" s="226" t="s">
        <v>19</v>
      </c>
      <c r="N88" s="227" t="s">
        <v>40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0.753</v>
      </c>
      <c r="T88" s="229">
        <f>S88*H88</f>
        <v>489.44999999999999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122</v>
      </c>
      <c r="AT88" s="230" t="s">
        <v>117</v>
      </c>
      <c r="AU88" s="230" t="s">
        <v>79</v>
      </c>
      <c r="AY88" s="18" t="s">
        <v>115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77</v>
      </c>
      <c r="BK88" s="231">
        <f>ROUND(I88*H88,2)</f>
        <v>0</v>
      </c>
      <c r="BL88" s="18" t="s">
        <v>122</v>
      </c>
      <c r="BM88" s="230" t="s">
        <v>122</v>
      </c>
    </row>
    <row r="89" s="12" customFormat="1" ht="22.8" customHeight="1">
      <c r="A89" s="12"/>
      <c r="B89" s="203"/>
      <c r="C89" s="204"/>
      <c r="D89" s="205" t="s">
        <v>68</v>
      </c>
      <c r="E89" s="217" t="s">
        <v>331</v>
      </c>
      <c r="F89" s="217" t="s">
        <v>332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SUM(P90:P101)</f>
        <v>0</v>
      </c>
      <c r="Q89" s="211"/>
      <c r="R89" s="212">
        <f>SUM(R90:R101)</f>
        <v>0</v>
      </c>
      <c r="S89" s="211"/>
      <c r="T89" s="213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4" t="s">
        <v>77</v>
      </c>
      <c r="AT89" s="215" t="s">
        <v>68</v>
      </c>
      <c r="AU89" s="215" t="s">
        <v>77</v>
      </c>
      <c r="AY89" s="214" t="s">
        <v>115</v>
      </c>
      <c r="BK89" s="216">
        <f>SUM(BK90:BK101)</f>
        <v>0</v>
      </c>
    </row>
    <row r="90" s="2" customFormat="1" ht="21.75" customHeight="1">
      <c r="A90" s="39"/>
      <c r="B90" s="40"/>
      <c r="C90" s="219" t="s">
        <v>136</v>
      </c>
      <c r="D90" s="219" t="s">
        <v>117</v>
      </c>
      <c r="E90" s="220" t="s">
        <v>344</v>
      </c>
      <c r="F90" s="221" t="s">
        <v>345</v>
      </c>
      <c r="G90" s="222" t="s">
        <v>159</v>
      </c>
      <c r="H90" s="223">
        <v>489.44999999999999</v>
      </c>
      <c r="I90" s="224"/>
      <c r="J90" s="225">
        <f>ROUND(I90*H90,2)</f>
        <v>0</v>
      </c>
      <c r="K90" s="221" t="s">
        <v>121</v>
      </c>
      <c r="L90" s="45"/>
      <c r="M90" s="226" t="s">
        <v>19</v>
      </c>
      <c r="N90" s="227" t="s">
        <v>40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0" t="s">
        <v>122</v>
      </c>
      <c r="AT90" s="230" t="s">
        <v>117</v>
      </c>
      <c r="AU90" s="230" t="s">
        <v>79</v>
      </c>
      <c r="AY90" s="18" t="s">
        <v>115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8" t="s">
        <v>77</v>
      </c>
      <c r="BK90" s="231">
        <f>ROUND(I90*H90,2)</f>
        <v>0</v>
      </c>
      <c r="BL90" s="18" t="s">
        <v>122</v>
      </c>
      <c r="BM90" s="230" t="s">
        <v>139</v>
      </c>
    </row>
    <row r="91" s="2" customFormat="1">
      <c r="A91" s="39"/>
      <c r="B91" s="40"/>
      <c r="C91" s="41"/>
      <c r="D91" s="232" t="s">
        <v>123</v>
      </c>
      <c r="E91" s="41"/>
      <c r="F91" s="233" t="s">
        <v>347</v>
      </c>
      <c r="G91" s="41"/>
      <c r="H91" s="41"/>
      <c r="I91" s="137"/>
      <c r="J91" s="41"/>
      <c r="K91" s="41"/>
      <c r="L91" s="45"/>
      <c r="M91" s="234"/>
      <c r="N91" s="23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123</v>
      </c>
      <c r="AU91" s="18" t="s">
        <v>79</v>
      </c>
    </row>
    <row r="92" s="2" customFormat="1" ht="21.75" customHeight="1">
      <c r="A92" s="39"/>
      <c r="B92" s="40"/>
      <c r="C92" s="219" t="s">
        <v>122</v>
      </c>
      <c r="D92" s="219" t="s">
        <v>117</v>
      </c>
      <c r="E92" s="220" t="s">
        <v>350</v>
      </c>
      <c r="F92" s="221" t="s">
        <v>351</v>
      </c>
      <c r="G92" s="222" t="s">
        <v>159</v>
      </c>
      <c r="H92" s="223">
        <v>14194.049999999999</v>
      </c>
      <c r="I92" s="224"/>
      <c r="J92" s="225">
        <f>ROUND(I92*H92,2)</f>
        <v>0</v>
      </c>
      <c r="K92" s="221" t="s">
        <v>121</v>
      </c>
      <c r="L92" s="45"/>
      <c r="M92" s="226" t="s">
        <v>19</v>
      </c>
      <c r="N92" s="227" t="s">
        <v>40</v>
      </c>
      <c r="O92" s="8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30" t="s">
        <v>122</v>
      </c>
      <c r="AT92" s="230" t="s">
        <v>117</v>
      </c>
      <c r="AU92" s="230" t="s">
        <v>79</v>
      </c>
      <c r="AY92" s="18" t="s">
        <v>115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8" t="s">
        <v>77</v>
      </c>
      <c r="BK92" s="231">
        <f>ROUND(I92*H92,2)</f>
        <v>0</v>
      </c>
      <c r="BL92" s="18" t="s">
        <v>122</v>
      </c>
      <c r="BM92" s="230" t="s">
        <v>148</v>
      </c>
    </row>
    <row r="93" s="2" customFormat="1">
      <c r="A93" s="39"/>
      <c r="B93" s="40"/>
      <c r="C93" s="41"/>
      <c r="D93" s="232" t="s">
        <v>123</v>
      </c>
      <c r="E93" s="41"/>
      <c r="F93" s="233" t="s">
        <v>347</v>
      </c>
      <c r="G93" s="41"/>
      <c r="H93" s="41"/>
      <c r="I93" s="137"/>
      <c r="J93" s="41"/>
      <c r="K93" s="41"/>
      <c r="L93" s="45"/>
      <c r="M93" s="234"/>
      <c r="N93" s="235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123</v>
      </c>
      <c r="AU93" s="18" t="s">
        <v>79</v>
      </c>
    </row>
    <row r="94" s="14" customFormat="1">
      <c r="A94" s="14"/>
      <c r="B94" s="246"/>
      <c r="C94" s="247"/>
      <c r="D94" s="232" t="s">
        <v>125</v>
      </c>
      <c r="E94" s="248" t="s">
        <v>19</v>
      </c>
      <c r="F94" s="249" t="s">
        <v>438</v>
      </c>
      <c r="G94" s="247"/>
      <c r="H94" s="250">
        <v>14194.049999999999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125</v>
      </c>
      <c r="AU94" s="256" t="s">
        <v>79</v>
      </c>
      <c r="AV94" s="14" t="s">
        <v>79</v>
      </c>
      <c r="AW94" s="14" t="s">
        <v>31</v>
      </c>
      <c r="AX94" s="14" t="s">
        <v>69</v>
      </c>
      <c r="AY94" s="256" t="s">
        <v>115</v>
      </c>
    </row>
    <row r="95" s="15" customFormat="1">
      <c r="A95" s="15"/>
      <c r="B95" s="257"/>
      <c r="C95" s="258"/>
      <c r="D95" s="232" t="s">
        <v>125</v>
      </c>
      <c r="E95" s="259" t="s">
        <v>19</v>
      </c>
      <c r="F95" s="260" t="s">
        <v>130</v>
      </c>
      <c r="G95" s="258"/>
      <c r="H95" s="261">
        <v>14194.049999999999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125</v>
      </c>
      <c r="AU95" s="267" t="s">
        <v>79</v>
      </c>
      <c r="AV95" s="15" t="s">
        <v>122</v>
      </c>
      <c r="AW95" s="15" t="s">
        <v>31</v>
      </c>
      <c r="AX95" s="15" t="s">
        <v>77</v>
      </c>
      <c r="AY95" s="267" t="s">
        <v>115</v>
      </c>
    </row>
    <row r="96" s="2" customFormat="1" ht="16.5" customHeight="1">
      <c r="A96" s="39"/>
      <c r="B96" s="40"/>
      <c r="C96" s="219" t="s">
        <v>144</v>
      </c>
      <c r="D96" s="219" t="s">
        <v>117</v>
      </c>
      <c r="E96" s="220" t="s">
        <v>439</v>
      </c>
      <c r="F96" s="221" t="s">
        <v>361</v>
      </c>
      <c r="G96" s="222" t="s">
        <v>159</v>
      </c>
      <c r="H96" s="223">
        <v>489.44999999999999</v>
      </c>
      <c r="I96" s="224"/>
      <c r="J96" s="225">
        <f>ROUND(I96*H96,2)</f>
        <v>0</v>
      </c>
      <c r="K96" s="221" t="s">
        <v>121</v>
      </c>
      <c r="L96" s="45"/>
      <c r="M96" s="226" t="s">
        <v>19</v>
      </c>
      <c r="N96" s="227" t="s">
        <v>40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122</v>
      </c>
      <c r="AT96" s="230" t="s">
        <v>117</v>
      </c>
      <c r="AU96" s="230" t="s">
        <v>79</v>
      </c>
      <c r="AY96" s="18" t="s">
        <v>115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77</v>
      </c>
      <c r="BK96" s="231">
        <f>ROUND(I96*H96,2)</f>
        <v>0</v>
      </c>
      <c r="BL96" s="18" t="s">
        <v>122</v>
      </c>
      <c r="BM96" s="230" t="s">
        <v>153</v>
      </c>
    </row>
    <row r="97" s="2" customFormat="1">
      <c r="A97" s="39"/>
      <c r="B97" s="40"/>
      <c r="C97" s="41"/>
      <c r="D97" s="232" t="s">
        <v>123</v>
      </c>
      <c r="E97" s="41"/>
      <c r="F97" s="233" t="s">
        <v>357</v>
      </c>
      <c r="G97" s="41"/>
      <c r="H97" s="41"/>
      <c r="I97" s="137"/>
      <c r="J97" s="41"/>
      <c r="K97" s="41"/>
      <c r="L97" s="45"/>
      <c r="M97" s="234"/>
      <c r="N97" s="23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123</v>
      </c>
      <c r="AU97" s="18" t="s">
        <v>79</v>
      </c>
    </row>
    <row r="98" s="2" customFormat="1" ht="21.75" customHeight="1">
      <c r="A98" s="39"/>
      <c r="B98" s="40"/>
      <c r="C98" s="219" t="s">
        <v>139</v>
      </c>
      <c r="D98" s="219" t="s">
        <v>117</v>
      </c>
      <c r="E98" s="220" t="s">
        <v>440</v>
      </c>
      <c r="F98" s="221" t="s">
        <v>441</v>
      </c>
      <c r="G98" s="222" t="s">
        <v>159</v>
      </c>
      <c r="H98" s="223">
        <v>489.44999999999999</v>
      </c>
      <c r="I98" s="224"/>
      <c r="J98" s="225">
        <f>ROUND(I98*H98,2)</f>
        <v>0</v>
      </c>
      <c r="K98" s="221" t="s">
        <v>121</v>
      </c>
      <c r="L98" s="45"/>
      <c r="M98" s="226" t="s">
        <v>19</v>
      </c>
      <c r="N98" s="227" t="s">
        <v>40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122</v>
      </c>
      <c r="AT98" s="230" t="s">
        <v>117</v>
      </c>
      <c r="AU98" s="230" t="s">
        <v>79</v>
      </c>
      <c r="AY98" s="18" t="s">
        <v>115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77</v>
      </c>
      <c r="BK98" s="231">
        <f>ROUND(I98*H98,2)</f>
        <v>0</v>
      </c>
      <c r="BL98" s="18" t="s">
        <v>122</v>
      </c>
      <c r="BM98" s="230" t="s">
        <v>160</v>
      </c>
    </row>
    <row r="99" s="2" customFormat="1" ht="16.5" customHeight="1">
      <c r="A99" s="39"/>
      <c r="B99" s="40"/>
      <c r="C99" s="219" t="s">
        <v>164</v>
      </c>
      <c r="D99" s="219" t="s">
        <v>117</v>
      </c>
      <c r="E99" s="220" t="s">
        <v>442</v>
      </c>
      <c r="F99" s="221" t="s">
        <v>443</v>
      </c>
      <c r="G99" s="222" t="s">
        <v>399</v>
      </c>
      <c r="H99" s="223">
        <v>1</v>
      </c>
      <c r="I99" s="224"/>
      <c r="J99" s="225">
        <f>ROUND(I99*H99,2)</f>
        <v>0</v>
      </c>
      <c r="K99" s="221" t="s">
        <v>121</v>
      </c>
      <c r="L99" s="45"/>
      <c r="M99" s="226" t="s">
        <v>19</v>
      </c>
      <c r="N99" s="227" t="s">
        <v>40</v>
      </c>
      <c r="O99" s="85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122</v>
      </c>
      <c r="AT99" s="230" t="s">
        <v>117</v>
      </c>
      <c r="AU99" s="230" t="s">
        <v>79</v>
      </c>
      <c r="AY99" s="18" t="s">
        <v>115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77</v>
      </c>
      <c r="BK99" s="231">
        <f>ROUND(I99*H99,2)</f>
        <v>0</v>
      </c>
      <c r="BL99" s="18" t="s">
        <v>122</v>
      </c>
      <c r="BM99" s="230" t="s">
        <v>167</v>
      </c>
    </row>
    <row r="100" s="2" customFormat="1" ht="16.5" customHeight="1">
      <c r="A100" s="39"/>
      <c r="B100" s="40"/>
      <c r="C100" s="219" t="s">
        <v>148</v>
      </c>
      <c r="D100" s="219" t="s">
        <v>117</v>
      </c>
      <c r="E100" s="220" t="s">
        <v>444</v>
      </c>
      <c r="F100" s="221" t="s">
        <v>445</v>
      </c>
      <c r="G100" s="222" t="s">
        <v>399</v>
      </c>
      <c r="H100" s="223">
        <v>1</v>
      </c>
      <c r="I100" s="224"/>
      <c r="J100" s="225">
        <f>ROUND(I100*H100,2)</f>
        <v>0</v>
      </c>
      <c r="K100" s="221" t="s">
        <v>121</v>
      </c>
      <c r="L100" s="45"/>
      <c r="M100" s="226" t="s">
        <v>19</v>
      </c>
      <c r="N100" s="227" t="s">
        <v>40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122</v>
      </c>
      <c r="AT100" s="230" t="s">
        <v>117</v>
      </c>
      <c r="AU100" s="230" t="s">
        <v>79</v>
      </c>
      <c r="AY100" s="18" t="s">
        <v>115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77</v>
      </c>
      <c r="BK100" s="231">
        <f>ROUND(I100*H100,2)</f>
        <v>0</v>
      </c>
      <c r="BL100" s="18" t="s">
        <v>122</v>
      </c>
      <c r="BM100" s="230" t="s">
        <v>172</v>
      </c>
    </row>
    <row r="101" s="2" customFormat="1" ht="16.5" customHeight="1">
      <c r="A101" s="39"/>
      <c r="B101" s="40"/>
      <c r="C101" s="219" t="s">
        <v>177</v>
      </c>
      <c r="D101" s="219" t="s">
        <v>117</v>
      </c>
      <c r="E101" s="220" t="s">
        <v>446</v>
      </c>
      <c r="F101" s="221" t="s">
        <v>447</v>
      </c>
      <c r="G101" s="222" t="s">
        <v>448</v>
      </c>
      <c r="H101" s="223">
        <v>2</v>
      </c>
      <c r="I101" s="224"/>
      <c r="J101" s="225">
        <f>ROUND(I101*H101,2)</f>
        <v>0</v>
      </c>
      <c r="K101" s="221" t="s">
        <v>121</v>
      </c>
      <c r="L101" s="45"/>
      <c r="M101" s="226" t="s">
        <v>19</v>
      </c>
      <c r="N101" s="227" t="s">
        <v>40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122</v>
      </c>
      <c r="AT101" s="230" t="s">
        <v>117</v>
      </c>
      <c r="AU101" s="230" t="s">
        <v>79</v>
      </c>
      <c r="AY101" s="18" t="s">
        <v>115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77</v>
      </c>
      <c r="BK101" s="231">
        <f>ROUND(I101*H101,2)</f>
        <v>0</v>
      </c>
      <c r="BL101" s="18" t="s">
        <v>122</v>
      </c>
      <c r="BM101" s="230" t="s">
        <v>180</v>
      </c>
    </row>
    <row r="102" s="12" customFormat="1" ht="22.8" customHeight="1">
      <c r="A102" s="12"/>
      <c r="B102" s="203"/>
      <c r="C102" s="204"/>
      <c r="D102" s="205" t="s">
        <v>68</v>
      </c>
      <c r="E102" s="217" t="s">
        <v>376</v>
      </c>
      <c r="F102" s="217" t="s">
        <v>377</v>
      </c>
      <c r="G102" s="204"/>
      <c r="H102" s="204"/>
      <c r="I102" s="207"/>
      <c r="J102" s="218">
        <f>BK102</f>
        <v>0</v>
      </c>
      <c r="K102" s="204"/>
      <c r="L102" s="209"/>
      <c r="M102" s="210"/>
      <c r="N102" s="211"/>
      <c r="O102" s="211"/>
      <c r="P102" s="212">
        <f>SUM(P103:P104)</f>
        <v>0</v>
      </c>
      <c r="Q102" s="211"/>
      <c r="R102" s="212">
        <f>SUM(R103:R104)</f>
        <v>0</v>
      </c>
      <c r="S102" s="211"/>
      <c r="T102" s="213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4" t="s">
        <v>77</v>
      </c>
      <c r="AT102" s="215" t="s">
        <v>68</v>
      </c>
      <c r="AU102" s="215" t="s">
        <v>77</v>
      </c>
      <c r="AY102" s="214" t="s">
        <v>115</v>
      </c>
      <c r="BK102" s="216">
        <f>SUM(BK103:BK104)</f>
        <v>0</v>
      </c>
    </row>
    <row r="103" s="2" customFormat="1" ht="21.75" customHeight="1">
      <c r="A103" s="39"/>
      <c r="B103" s="40"/>
      <c r="C103" s="219" t="s">
        <v>153</v>
      </c>
      <c r="D103" s="219" t="s">
        <v>117</v>
      </c>
      <c r="E103" s="220" t="s">
        <v>449</v>
      </c>
      <c r="F103" s="221" t="s">
        <v>450</v>
      </c>
      <c r="G103" s="222" t="s">
        <v>159</v>
      </c>
      <c r="H103" s="223">
        <v>541.22900000000004</v>
      </c>
      <c r="I103" s="224"/>
      <c r="J103" s="225">
        <f>ROUND(I103*H103,2)</f>
        <v>0</v>
      </c>
      <c r="K103" s="221" t="s">
        <v>121</v>
      </c>
      <c r="L103" s="45"/>
      <c r="M103" s="226" t="s">
        <v>19</v>
      </c>
      <c r="N103" s="227" t="s">
        <v>40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122</v>
      </c>
      <c r="AT103" s="230" t="s">
        <v>117</v>
      </c>
      <c r="AU103" s="230" t="s">
        <v>79</v>
      </c>
      <c r="AY103" s="18" t="s">
        <v>115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77</v>
      </c>
      <c r="BK103" s="231">
        <f>ROUND(I103*H103,2)</f>
        <v>0</v>
      </c>
      <c r="BL103" s="18" t="s">
        <v>122</v>
      </c>
      <c r="BM103" s="230" t="s">
        <v>451</v>
      </c>
    </row>
    <row r="104" s="2" customFormat="1">
      <c r="A104" s="39"/>
      <c r="B104" s="40"/>
      <c r="C104" s="41"/>
      <c r="D104" s="232" t="s">
        <v>123</v>
      </c>
      <c r="E104" s="41"/>
      <c r="F104" s="233" t="s">
        <v>452</v>
      </c>
      <c r="G104" s="41"/>
      <c r="H104" s="41"/>
      <c r="I104" s="137"/>
      <c r="J104" s="41"/>
      <c r="K104" s="41"/>
      <c r="L104" s="45"/>
      <c r="M104" s="278"/>
      <c r="N104" s="279"/>
      <c r="O104" s="280"/>
      <c r="P104" s="280"/>
      <c r="Q104" s="280"/>
      <c r="R104" s="280"/>
      <c r="S104" s="280"/>
      <c r="T104" s="281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123</v>
      </c>
      <c r="AU104" s="18" t="s">
        <v>79</v>
      </c>
    </row>
    <row r="105" s="2" customFormat="1" ht="6.96" customHeight="1">
      <c r="A105" s="39"/>
      <c r="B105" s="60"/>
      <c r="C105" s="61"/>
      <c r="D105" s="61"/>
      <c r="E105" s="61"/>
      <c r="F105" s="61"/>
      <c r="G105" s="61"/>
      <c r="H105" s="61"/>
      <c r="I105" s="167"/>
      <c r="J105" s="61"/>
      <c r="K105" s="61"/>
      <c r="L105" s="45"/>
      <c r="M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</sheetData>
  <sheetProtection sheet="1" autoFilter="0" formatColumns="0" formatRows="0" objects="1" scenarios="1" spinCount="100000" saltValue="A62Na2tjiKhJ0oTStfIsBS3OfDy6fRMQKNhBW3BhM472kkiySffWojE7yZPTsn6JN8vDyXAx6e3vydiXaS6y0A==" hashValue="avC9XnyPZOSlJVRA0tggfAnrSIXPHL2YmrGuhMWlQeP0+EtlxshgKYMGqf4b1Pfb8AN7w8NfpvWA7srXCHBUEQ==" algorithmName="SHA-512" password="CC35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2" customWidth="1"/>
    <col min="2" max="2" width="1.667969" style="282" customWidth="1"/>
    <col min="3" max="4" width="5" style="282" customWidth="1"/>
    <col min="5" max="5" width="11.66016" style="282" customWidth="1"/>
    <col min="6" max="6" width="9.160156" style="282" customWidth="1"/>
    <col min="7" max="7" width="5" style="282" customWidth="1"/>
    <col min="8" max="8" width="77.83203" style="282" customWidth="1"/>
    <col min="9" max="10" width="20" style="282" customWidth="1"/>
    <col min="11" max="11" width="1.667969" style="282" customWidth="1"/>
  </cols>
  <sheetData>
    <row r="1" s="1" customFormat="1" ht="37.5" customHeight="1"/>
    <row r="2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="16" customFormat="1" ht="45" customHeight="1">
      <c r="B3" s="286"/>
      <c r="C3" s="287" t="s">
        <v>453</v>
      </c>
      <c r="D3" s="287"/>
      <c r="E3" s="287"/>
      <c r="F3" s="287"/>
      <c r="G3" s="287"/>
      <c r="H3" s="287"/>
      <c r="I3" s="287"/>
      <c r="J3" s="287"/>
      <c r="K3" s="288"/>
    </row>
    <row r="4" s="1" customFormat="1" ht="25.5" customHeight="1">
      <c r="B4" s="289"/>
      <c r="C4" s="290" t="s">
        <v>454</v>
      </c>
      <c r="D4" s="290"/>
      <c r="E4" s="290"/>
      <c r="F4" s="290"/>
      <c r="G4" s="290"/>
      <c r="H4" s="290"/>
      <c r="I4" s="290"/>
      <c r="J4" s="290"/>
      <c r="K4" s="291"/>
    </row>
    <row r="5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="1" customFormat="1" ht="15" customHeight="1">
      <c r="B6" s="289"/>
      <c r="C6" s="293" t="s">
        <v>455</v>
      </c>
      <c r="D6" s="293"/>
      <c r="E6" s="293"/>
      <c r="F6" s="293"/>
      <c r="G6" s="293"/>
      <c r="H6" s="293"/>
      <c r="I6" s="293"/>
      <c r="J6" s="293"/>
      <c r="K6" s="291"/>
    </row>
    <row r="7" s="1" customFormat="1" ht="15" customHeight="1">
      <c r="B7" s="294"/>
      <c r="C7" s="293" t="s">
        <v>456</v>
      </c>
      <c r="D7" s="293"/>
      <c r="E7" s="293"/>
      <c r="F7" s="293"/>
      <c r="G7" s="293"/>
      <c r="H7" s="293"/>
      <c r="I7" s="293"/>
      <c r="J7" s="293"/>
      <c r="K7" s="291"/>
    </row>
    <row r="8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="1" customFormat="1" ht="15" customHeight="1">
      <c r="B9" s="294"/>
      <c r="C9" s="293" t="s">
        <v>457</v>
      </c>
      <c r="D9" s="293"/>
      <c r="E9" s="293"/>
      <c r="F9" s="293"/>
      <c r="G9" s="293"/>
      <c r="H9" s="293"/>
      <c r="I9" s="293"/>
      <c r="J9" s="293"/>
      <c r="K9" s="291"/>
    </row>
    <row r="10" s="1" customFormat="1" ht="15" customHeight="1">
      <c r="B10" s="294"/>
      <c r="C10" s="293"/>
      <c r="D10" s="293" t="s">
        <v>458</v>
      </c>
      <c r="E10" s="293"/>
      <c r="F10" s="293"/>
      <c r="G10" s="293"/>
      <c r="H10" s="293"/>
      <c r="I10" s="293"/>
      <c r="J10" s="293"/>
      <c r="K10" s="291"/>
    </row>
    <row r="11" s="1" customFormat="1" ht="15" customHeight="1">
      <c r="B11" s="294"/>
      <c r="C11" s="295"/>
      <c r="D11" s="293" t="s">
        <v>459</v>
      </c>
      <c r="E11" s="293"/>
      <c r="F11" s="293"/>
      <c r="G11" s="293"/>
      <c r="H11" s="293"/>
      <c r="I11" s="293"/>
      <c r="J11" s="293"/>
      <c r="K11" s="291"/>
    </row>
    <row r="12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="1" customFormat="1" ht="15" customHeight="1">
      <c r="B13" s="294"/>
      <c r="C13" s="295"/>
      <c r="D13" s="296" t="s">
        <v>460</v>
      </c>
      <c r="E13" s="293"/>
      <c r="F13" s="293"/>
      <c r="G13" s="293"/>
      <c r="H13" s="293"/>
      <c r="I13" s="293"/>
      <c r="J13" s="293"/>
      <c r="K13" s="291"/>
    </row>
    <row r="14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="1" customFormat="1" ht="15" customHeight="1">
      <c r="B15" s="294"/>
      <c r="C15" s="295"/>
      <c r="D15" s="293" t="s">
        <v>461</v>
      </c>
      <c r="E15" s="293"/>
      <c r="F15" s="293"/>
      <c r="G15" s="293"/>
      <c r="H15" s="293"/>
      <c r="I15" s="293"/>
      <c r="J15" s="293"/>
      <c r="K15" s="291"/>
    </row>
    <row r="16" s="1" customFormat="1" ht="15" customHeight="1">
      <c r="B16" s="294"/>
      <c r="C16" s="295"/>
      <c r="D16" s="293" t="s">
        <v>462</v>
      </c>
      <c r="E16" s="293"/>
      <c r="F16" s="293"/>
      <c r="G16" s="293"/>
      <c r="H16" s="293"/>
      <c r="I16" s="293"/>
      <c r="J16" s="293"/>
      <c r="K16" s="291"/>
    </row>
    <row r="17" s="1" customFormat="1" ht="15" customHeight="1">
      <c r="B17" s="294"/>
      <c r="C17" s="295"/>
      <c r="D17" s="293" t="s">
        <v>463</v>
      </c>
      <c r="E17" s="293"/>
      <c r="F17" s="293"/>
      <c r="G17" s="293"/>
      <c r="H17" s="293"/>
      <c r="I17" s="293"/>
      <c r="J17" s="293"/>
      <c r="K17" s="291"/>
    </row>
    <row r="18" s="1" customFormat="1" ht="15" customHeight="1">
      <c r="B18" s="294"/>
      <c r="C18" s="295"/>
      <c r="D18" s="295"/>
      <c r="E18" s="297" t="s">
        <v>76</v>
      </c>
      <c r="F18" s="293" t="s">
        <v>464</v>
      </c>
      <c r="G18" s="293"/>
      <c r="H18" s="293"/>
      <c r="I18" s="293"/>
      <c r="J18" s="293"/>
      <c r="K18" s="291"/>
    </row>
    <row r="19" s="1" customFormat="1" ht="15" customHeight="1">
      <c r="B19" s="294"/>
      <c r="C19" s="295"/>
      <c r="D19" s="295"/>
      <c r="E19" s="297" t="s">
        <v>465</v>
      </c>
      <c r="F19" s="293" t="s">
        <v>466</v>
      </c>
      <c r="G19" s="293"/>
      <c r="H19" s="293"/>
      <c r="I19" s="293"/>
      <c r="J19" s="293"/>
      <c r="K19" s="291"/>
    </row>
    <row r="20" s="1" customFormat="1" ht="15" customHeight="1">
      <c r="B20" s="294"/>
      <c r="C20" s="295"/>
      <c r="D20" s="295"/>
      <c r="E20" s="297" t="s">
        <v>467</v>
      </c>
      <c r="F20" s="293" t="s">
        <v>468</v>
      </c>
      <c r="G20" s="293"/>
      <c r="H20" s="293"/>
      <c r="I20" s="293"/>
      <c r="J20" s="293"/>
      <c r="K20" s="291"/>
    </row>
    <row r="21" s="1" customFormat="1" ht="15" customHeight="1">
      <c r="B21" s="294"/>
      <c r="C21" s="295"/>
      <c r="D21" s="295"/>
      <c r="E21" s="297" t="s">
        <v>469</v>
      </c>
      <c r="F21" s="293" t="s">
        <v>470</v>
      </c>
      <c r="G21" s="293"/>
      <c r="H21" s="293"/>
      <c r="I21" s="293"/>
      <c r="J21" s="293"/>
      <c r="K21" s="291"/>
    </row>
    <row r="22" s="1" customFormat="1" ht="15" customHeight="1">
      <c r="B22" s="294"/>
      <c r="C22" s="295"/>
      <c r="D22" s="295"/>
      <c r="E22" s="297" t="s">
        <v>471</v>
      </c>
      <c r="F22" s="293" t="s">
        <v>472</v>
      </c>
      <c r="G22" s="293"/>
      <c r="H22" s="293"/>
      <c r="I22" s="293"/>
      <c r="J22" s="293"/>
      <c r="K22" s="291"/>
    </row>
    <row r="23" s="1" customFormat="1" ht="15" customHeight="1">
      <c r="B23" s="294"/>
      <c r="C23" s="295"/>
      <c r="D23" s="295"/>
      <c r="E23" s="297" t="s">
        <v>473</v>
      </c>
      <c r="F23" s="293" t="s">
        <v>474</v>
      </c>
      <c r="G23" s="293"/>
      <c r="H23" s="293"/>
      <c r="I23" s="293"/>
      <c r="J23" s="293"/>
      <c r="K23" s="291"/>
    </row>
    <row r="24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="1" customFormat="1" ht="15" customHeight="1">
      <c r="B25" s="294"/>
      <c r="C25" s="293" t="s">
        <v>475</v>
      </c>
      <c r="D25" s="293"/>
      <c r="E25" s="293"/>
      <c r="F25" s="293"/>
      <c r="G25" s="293"/>
      <c r="H25" s="293"/>
      <c r="I25" s="293"/>
      <c r="J25" s="293"/>
      <c r="K25" s="291"/>
    </row>
    <row r="26" s="1" customFormat="1" ht="15" customHeight="1">
      <c r="B26" s="294"/>
      <c r="C26" s="293" t="s">
        <v>476</v>
      </c>
      <c r="D26" s="293"/>
      <c r="E26" s="293"/>
      <c r="F26" s="293"/>
      <c r="G26" s="293"/>
      <c r="H26" s="293"/>
      <c r="I26" s="293"/>
      <c r="J26" s="293"/>
      <c r="K26" s="291"/>
    </row>
    <row r="27" s="1" customFormat="1" ht="15" customHeight="1">
      <c r="B27" s="294"/>
      <c r="C27" s="293"/>
      <c r="D27" s="293" t="s">
        <v>477</v>
      </c>
      <c r="E27" s="293"/>
      <c r="F27" s="293"/>
      <c r="G27" s="293"/>
      <c r="H27" s="293"/>
      <c r="I27" s="293"/>
      <c r="J27" s="293"/>
      <c r="K27" s="291"/>
    </row>
    <row r="28" s="1" customFormat="1" ht="15" customHeight="1">
      <c r="B28" s="294"/>
      <c r="C28" s="295"/>
      <c r="D28" s="293" t="s">
        <v>478</v>
      </c>
      <c r="E28" s="293"/>
      <c r="F28" s="293"/>
      <c r="G28" s="293"/>
      <c r="H28" s="293"/>
      <c r="I28" s="293"/>
      <c r="J28" s="293"/>
      <c r="K28" s="291"/>
    </row>
    <row r="29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="1" customFormat="1" ht="15" customHeight="1">
      <c r="B30" s="294"/>
      <c r="C30" s="295"/>
      <c r="D30" s="293" t="s">
        <v>479</v>
      </c>
      <c r="E30" s="293"/>
      <c r="F30" s="293"/>
      <c r="G30" s="293"/>
      <c r="H30" s="293"/>
      <c r="I30" s="293"/>
      <c r="J30" s="293"/>
      <c r="K30" s="291"/>
    </row>
    <row r="31" s="1" customFormat="1" ht="15" customHeight="1">
      <c r="B31" s="294"/>
      <c r="C31" s="295"/>
      <c r="D31" s="293" t="s">
        <v>480</v>
      </c>
      <c r="E31" s="293"/>
      <c r="F31" s="293"/>
      <c r="G31" s="293"/>
      <c r="H31" s="293"/>
      <c r="I31" s="293"/>
      <c r="J31" s="293"/>
      <c r="K31" s="291"/>
    </row>
    <row r="32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="1" customFormat="1" ht="15" customHeight="1">
      <c r="B33" s="294"/>
      <c r="C33" s="295"/>
      <c r="D33" s="293" t="s">
        <v>481</v>
      </c>
      <c r="E33" s="293"/>
      <c r="F33" s="293"/>
      <c r="G33" s="293"/>
      <c r="H33" s="293"/>
      <c r="I33" s="293"/>
      <c r="J33" s="293"/>
      <c r="K33" s="291"/>
    </row>
    <row r="34" s="1" customFormat="1" ht="15" customHeight="1">
      <c r="B34" s="294"/>
      <c r="C34" s="295"/>
      <c r="D34" s="293" t="s">
        <v>482</v>
      </c>
      <c r="E34" s="293"/>
      <c r="F34" s="293"/>
      <c r="G34" s="293"/>
      <c r="H34" s="293"/>
      <c r="I34" s="293"/>
      <c r="J34" s="293"/>
      <c r="K34" s="291"/>
    </row>
    <row r="35" s="1" customFormat="1" ht="15" customHeight="1">
      <c r="B35" s="294"/>
      <c r="C35" s="295"/>
      <c r="D35" s="293" t="s">
        <v>483</v>
      </c>
      <c r="E35" s="293"/>
      <c r="F35" s="293"/>
      <c r="G35" s="293"/>
      <c r="H35" s="293"/>
      <c r="I35" s="293"/>
      <c r="J35" s="293"/>
      <c r="K35" s="291"/>
    </row>
    <row r="36" s="1" customFormat="1" ht="15" customHeight="1">
      <c r="B36" s="294"/>
      <c r="C36" s="295"/>
      <c r="D36" s="293"/>
      <c r="E36" s="296" t="s">
        <v>101</v>
      </c>
      <c r="F36" s="293"/>
      <c r="G36" s="293" t="s">
        <v>484</v>
      </c>
      <c r="H36" s="293"/>
      <c r="I36" s="293"/>
      <c r="J36" s="293"/>
      <c r="K36" s="291"/>
    </row>
    <row r="37" s="1" customFormat="1" ht="30.75" customHeight="1">
      <c r="B37" s="294"/>
      <c r="C37" s="295"/>
      <c r="D37" s="293"/>
      <c r="E37" s="296" t="s">
        <v>485</v>
      </c>
      <c r="F37" s="293"/>
      <c r="G37" s="293" t="s">
        <v>486</v>
      </c>
      <c r="H37" s="293"/>
      <c r="I37" s="293"/>
      <c r="J37" s="293"/>
      <c r="K37" s="291"/>
    </row>
    <row r="38" s="1" customFormat="1" ht="15" customHeight="1">
      <c r="B38" s="294"/>
      <c r="C38" s="295"/>
      <c r="D38" s="293"/>
      <c r="E38" s="296" t="s">
        <v>50</v>
      </c>
      <c r="F38" s="293"/>
      <c r="G38" s="293" t="s">
        <v>487</v>
      </c>
      <c r="H38" s="293"/>
      <c r="I38" s="293"/>
      <c r="J38" s="293"/>
      <c r="K38" s="291"/>
    </row>
    <row r="39" s="1" customFormat="1" ht="15" customHeight="1">
      <c r="B39" s="294"/>
      <c r="C39" s="295"/>
      <c r="D39" s="293"/>
      <c r="E39" s="296" t="s">
        <v>51</v>
      </c>
      <c r="F39" s="293"/>
      <c r="G39" s="293" t="s">
        <v>488</v>
      </c>
      <c r="H39" s="293"/>
      <c r="I39" s="293"/>
      <c r="J39" s="293"/>
      <c r="K39" s="291"/>
    </row>
    <row r="40" s="1" customFormat="1" ht="15" customHeight="1">
      <c r="B40" s="294"/>
      <c r="C40" s="295"/>
      <c r="D40" s="293"/>
      <c r="E40" s="296" t="s">
        <v>102</v>
      </c>
      <c r="F40" s="293"/>
      <c r="G40" s="293" t="s">
        <v>489</v>
      </c>
      <c r="H40" s="293"/>
      <c r="I40" s="293"/>
      <c r="J40" s="293"/>
      <c r="K40" s="291"/>
    </row>
    <row r="41" s="1" customFormat="1" ht="15" customHeight="1">
      <c r="B41" s="294"/>
      <c r="C41" s="295"/>
      <c r="D41" s="293"/>
      <c r="E41" s="296" t="s">
        <v>103</v>
      </c>
      <c r="F41" s="293"/>
      <c r="G41" s="293" t="s">
        <v>490</v>
      </c>
      <c r="H41" s="293"/>
      <c r="I41" s="293"/>
      <c r="J41" s="293"/>
      <c r="K41" s="291"/>
    </row>
    <row r="42" s="1" customFormat="1" ht="15" customHeight="1">
      <c r="B42" s="294"/>
      <c r="C42" s="295"/>
      <c r="D42" s="293"/>
      <c r="E42" s="296" t="s">
        <v>491</v>
      </c>
      <c r="F42" s="293"/>
      <c r="G42" s="293" t="s">
        <v>492</v>
      </c>
      <c r="H42" s="293"/>
      <c r="I42" s="293"/>
      <c r="J42" s="293"/>
      <c r="K42" s="291"/>
    </row>
    <row r="43" s="1" customFormat="1" ht="15" customHeight="1">
      <c r="B43" s="294"/>
      <c r="C43" s="295"/>
      <c r="D43" s="293"/>
      <c r="E43" s="296"/>
      <c r="F43" s="293"/>
      <c r="G43" s="293" t="s">
        <v>493</v>
      </c>
      <c r="H43" s="293"/>
      <c r="I43" s="293"/>
      <c r="J43" s="293"/>
      <c r="K43" s="291"/>
    </row>
    <row r="44" s="1" customFormat="1" ht="15" customHeight="1">
      <c r="B44" s="294"/>
      <c r="C44" s="295"/>
      <c r="D44" s="293"/>
      <c r="E44" s="296" t="s">
        <v>494</v>
      </c>
      <c r="F44" s="293"/>
      <c r="G44" s="293" t="s">
        <v>495</v>
      </c>
      <c r="H44" s="293"/>
      <c r="I44" s="293"/>
      <c r="J44" s="293"/>
      <c r="K44" s="291"/>
    </row>
    <row r="45" s="1" customFormat="1" ht="15" customHeight="1">
      <c r="B45" s="294"/>
      <c r="C45" s="295"/>
      <c r="D45" s="293"/>
      <c r="E45" s="296" t="s">
        <v>105</v>
      </c>
      <c r="F45" s="293"/>
      <c r="G45" s="293" t="s">
        <v>496</v>
      </c>
      <c r="H45" s="293"/>
      <c r="I45" s="293"/>
      <c r="J45" s="293"/>
      <c r="K45" s="291"/>
    </row>
    <row r="46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="1" customFormat="1" ht="15" customHeight="1">
      <c r="B47" s="294"/>
      <c r="C47" s="295"/>
      <c r="D47" s="293" t="s">
        <v>497</v>
      </c>
      <c r="E47" s="293"/>
      <c r="F47" s="293"/>
      <c r="G47" s="293"/>
      <c r="H47" s="293"/>
      <c r="I47" s="293"/>
      <c r="J47" s="293"/>
      <c r="K47" s="291"/>
    </row>
    <row r="48" s="1" customFormat="1" ht="15" customHeight="1">
      <c r="B48" s="294"/>
      <c r="C48" s="295"/>
      <c r="D48" s="295"/>
      <c r="E48" s="293" t="s">
        <v>498</v>
      </c>
      <c r="F48" s="293"/>
      <c r="G48" s="293"/>
      <c r="H48" s="293"/>
      <c r="I48" s="293"/>
      <c r="J48" s="293"/>
      <c r="K48" s="291"/>
    </row>
    <row r="49" s="1" customFormat="1" ht="15" customHeight="1">
      <c r="B49" s="294"/>
      <c r="C49" s="295"/>
      <c r="D49" s="295"/>
      <c r="E49" s="293" t="s">
        <v>499</v>
      </c>
      <c r="F49" s="293"/>
      <c r="G49" s="293"/>
      <c r="H49" s="293"/>
      <c r="I49" s="293"/>
      <c r="J49" s="293"/>
      <c r="K49" s="291"/>
    </row>
    <row r="50" s="1" customFormat="1" ht="15" customHeight="1">
      <c r="B50" s="294"/>
      <c r="C50" s="295"/>
      <c r="D50" s="295"/>
      <c r="E50" s="293" t="s">
        <v>500</v>
      </c>
      <c r="F50" s="293"/>
      <c r="G50" s="293"/>
      <c r="H50" s="293"/>
      <c r="I50" s="293"/>
      <c r="J50" s="293"/>
      <c r="K50" s="291"/>
    </row>
    <row r="51" s="1" customFormat="1" ht="15" customHeight="1">
      <c r="B51" s="294"/>
      <c r="C51" s="295"/>
      <c r="D51" s="293" t="s">
        <v>501</v>
      </c>
      <c r="E51" s="293"/>
      <c r="F51" s="293"/>
      <c r="G51" s="293"/>
      <c r="H51" s="293"/>
      <c r="I51" s="293"/>
      <c r="J51" s="293"/>
      <c r="K51" s="291"/>
    </row>
    <row r="52" s="1" customFormat="1" ht="25.5" customHeight="1">
      <c r="B52" s="289"/>
      <c r="C52" s="290" t="s">
        <v>502</v>
      </c>
      <c r="D52" s="290"/>
      <c r="E52" s="290"/>
      <c r="F52" s="290"/>
      <c r="G52" s="290"/>
      <c r="H52" s="290"/>
      <c r="I52" s="290"/>
      <c r="J52" s="290"/>
      <c r="K52" s="291"/>
    </row>
    <row r="53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="1" customFormat="1" ht="15" customHeight="1">
      <c r="B54" s="289"/>
      <c r="C54" s="293" t="s">
        <v>503</v>
      </c>
      <c r="D54" s="293"/>
      <c r="E54" s="293"/>
      <c r="F54" s="293"/>
      <c r="G54" s="293"/>
      <c r="H54" s="293"/>
      <c r="I54" s="293"/>
      <c r="J54" s="293"/>
      <c r="K54" s="291"/>
    </row>
    <row r="55" s="1" customFormat="1" ht="15" customHeight="1">
      <c r="B55" s="289"/>
      <c r="C55" s="293" t="s">
        <v>504</v>
      </c>
      <c r="D55" s="293"/>
      <c r="E55" s="293"/>
      <c r="F55" s="293"/>
      <c r="G55" s="293"/>
      <c r="H55" s="293"/>
      <c r="I55" s="293"/>
      <c r="J55" s="293"/>
      <c r="K55" s="291"/>
    </row>
    <row r="56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="1" customFormat="1" ht="15" customHeight="1">
      <c r="B57" s="289"/>
      <c r="C57" s="293" t="s">
        <v>505</v>
      </c>
      <c r="D57" s="293"/>
      <c r="E57" s="293"/>
      <c r="F57" s="293"/>
      <c r="G57" s="293"/>
      <c r="H57" s="293"/>
      <c r="I57" s="293"/>
      <c r="J57" s="293"/>
      <c r="K57" s="291"/>
    </row>
    <row r="58" s="1" customFormat="1" ht="15" customHeight="1">
      <c r="B58" s="289"/>
      <c r="C58" s="295"/>
      <c r="D58" s="293" t="s">
        <v>506</v>
      </c>
      <c r="E58" s="293"/>
      <c r="F58" s="293"/>
      <c r="G58" s="293"/>
      <c r="H58" s="293"/>
      <c r="I58" s="293"/>
      <c r="J58" s="293"/>
      <c r="K58" s="291"/>
    </row>
    <row r="59" s="1" customFormat="1" ht="15" customHeight="1">
      <c r="B59" s="289"/>
      <c r="C59" s="295"/>
      <c r="D59" s="293" t="s">
        <v>507</v>
      </c>
      <c r="E59" s="293"/>
      <c r="F59" s="293"/>
      <c r="G59" s="293"/>
      <c r="H59" s="293"/>
      <c r="I59" s="293"/>
      <c r="J59" s="293"/>
      <c r="K59" s="291"/>
    </row>
    <row r="60" s="1" customFormat="1" ht="15" customHeight="1">
      <c r="B60" s="289"/>
      <c r="C60" s="295"/>
      <c r="D60" s="293" t="s">
        <v>508</v>
      </c>
      <c r="E60" s="293"/>
      <c r="F60" s="293"/>
      <c r="G60" s="293"/>
      <c r="H60" s="293"/>
      <c r="I60" s="293"/>
      <c r="J60" s="293"/>
      <c r="K60" s="291"/>
    </row>
    <row r="61" s="1" customFormat="1" ht="15" customHeight="1">
      <c r="B61" s="289"/>
      <c r="C61" s="295"/>
      <c r="D61" s="293" t="s">
        <v>509</v>
      </c>
      <c r="E61" s="293"/>
      <c r="F61" s="293"/>
      <c r="G61" s="293"/>
      <c r="H61" s="293"/>
      <c r="I61" s="293"/>
      <c r="J61" s="293"/>
      <c r="K61" s="291"/>
    </row>
    <row r="62" s="1" customFormat="1" ht="15" customHeight="1">
      <c r="B62" s="289"/>
      <c r="C62" s="295"/>
      <c r="D62" s="298" t="s">
        <v>510</v>
      </c>
      <c r="E62" s="298"/>
      <c r="F62" s="298"/>
      <c r="G62" s="298"/>
      <c r="H62" s="298"/>
      <c r="I62" s="298"/>
      <c r="J62" s="298"/>
      <c r="K62" s="291"/>
    </row>
    <row r="63" s="1" customFormat="1" ht="15" customHeight="1">
      <c r="B63" s="289"/>
      <c r="C63" s="295"/>
      <c r="D63" s="293" t="s">
        <v>511</v>
      </c>
      <c r="E63" s="293"/>
      <c r="F63" s="293"/>
      <c r="G63" s="293"/>
      <c r="H63" s="293"/>
      <c r="I63" s="293"/>
      <c r="J63" s="293"/>
      <c r="K63" s="291"/>
    </row>
    <row r="64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="1" customFormat="1" ht="15" customHeight="1">
      <c r="B65" s="289"/>
      <c r="C65" s="295"/>
      <c r="D65" s="293" t="s">
        <v>512</v>
      </c>
      <c r="E65" s="293"/>
      <c r="F65" s="293"/>
      <c r="G65" s="293"/>
      <c r="H65" s="293"/>
      <c r="I65" s="293"/>
      <c r="J65" s="293"/>
      <c r="K65" s="291"/>
    </row>
    <row r="66" s="1" customFormat="1" ht="15" customHeight="1">
      <c r="B66" s="289"/>
      <c r="C66" s="295"/>
      <c r="D66" s="298" t="s">
        <v>513</v>
      </c>
      <c r="E66" s="298"/>
      <c r="F66" s="298"/>
      <c r="G66" s="298"/>
      <c r="H66" s="298"/>
      <c r="I66" s="298"/>
      <c r="J66" s="298"/>
      <c r="K66" s="291"/>
    </row>
    <row r="67" s="1" customFormat="1" ht="15" customHeight="1">
      <c r="B67" s="289"/>
      <c r="C67" s="295"/>
      <c r="D67" s="293" t="s">
        <v>514</v>
      </c>
      <c r="E67" s="293"/>
      <c r="F67" s="293"/>
      <c r="G67" s="293"/>
      <c r="H67" s="293"/>
      <c r="I67" s="293"/>
      <c r="J67" s="293"/>
      <c r="K67" s="291"/>
    </row>
    <row r="68" s="1" customFormat="1" ht="15" customHeight="1">
      <c r="B68" s="289"/>
      <c r="C68" s="295"/>
      <c r="D68" s="293" t="s">
        <v>515</v>
      </c>
      <c r="E68" s="293"/>
      <c r="F68" s="293"/>
      <c r="G68" s="293"/>
      <c r="H68" s="293"/>
      <c r="I68" s="293"/>
      <c r="J68" s="293"/>
      <c r="K68" s="291"/>
    </row>
    <row r="69" s="1" customFormat="1" ht="15" customHeight="1">
      <c r="B69" s="289"/>
      <c r="C69" s="295"/>
      <c r="D69" s="293" t="s">
        <v>516</v>
      </c>
      <c r="E69" s="293"/>
      <c r="F69" s="293"/>
      <c r="G69" s="293"/>
      <c r="H69" s="293"/>
      <c r="I69" s="293"/>
      <c r="J69" s="293"/>
      <c r="K69" s="291"/>
    </row>
    <row r="70" s="1" customFormat="1" ht="15" customHeight="1">
      <c r="B70" s="289"/>
      <c r="C70" s="295"/>
      <c r="D70" s="293" t="s">
        <v>517</v>
      </c>
      <c r="E70" s="293"/>
      <c r="F70" s="293"/>
      <c r="G70" s="293"/>
      <c r="H70" s="293"/>
      <c r="I70" s="293"/>
      <c r="J70" s="293"/>
      <c r="K70" s="291"/>
    </row>
    <row r="7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="1" customFormat="1" ht="45" customHeight="1">
      <c r="B75" s="308"/>
      <c r="C75" s="309" t="s">
        <v>518</v>
      </c>
      <c r="D75" s="309"/>
      <c r="E75" s="309"/>
      <c r="F75" s="309"/>
      <c r="G75" s="309"/>
      <c r="H75" s="309"/>
      <c r="I75" s="309"/>
      <c r="J75" s="309"/>
      <c r="K75" s="310"/>
    </row>
    <row r="76" s="1" customFormat="1" ht="17.25" customHeight="1">
      <c r="B76" s="308"/>
      <c r="C76" s="311" t="s">
        <v>519</v>
      </c>
      <c r="D76" s="311"/>
      <c r="E76" s="311"/>
      <c r="F76" s="311" t="s">
        <v>520</v>
      </c>
      <c r="G76" s="312"/>
      <c r="H76" s="311" t="s">
        <v>51</v>
      </c>
      <c r="I76" s="311" t="s">
        <v>54</v>
      </c>
      <c r="J76" s="311" t="s">
        <v>521</v>
      </c>
      <c r="K76" s="310"/>
    </row>
    <row r="77" s="1" customFormat="1" ht="17.25" customHeight="1">
      <c r="B77" s="308"/>
      <c r="C77" s="313" t="s">
        <v>522</v>
      </c>
      <c r="D77" s="313"/>
      <c r="E77" s="313"/>
      <c r="F77" s="314" t="s">
        <v>523</v>
      </c>
      <c r="G77" s="315"/>
      <c r="H77" s="313"/>
      <c r="I77" s="313"/>
      <c r="J77" s="313" t="s">
        <v>524</v>
      </c>
      <c r="K77" s="310"/>
    </row>
    <row r="78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="1" customFormat="1" ht="15" customHeight="1">
      <c r="B79" s="308"/>
      <c r="C79" s="296" t="s">
        <v>50</v>
      </c>
      <c r="D79" s="316"/>
      <c r="E79" s="316"/>
      <c r="F79" s="318" t="s">
        <v>525</v>
      </c>
      <c r="G79" s="317"/>
      <c r="H79" s="296" t="s">
        <v>526</v>
      </c>
      <c r="I79" s="296" t="s">
        <v>527</v>
      </c>
      <c r="J79" s="296">
        <v>20</v>
      </c>
      <c r="K79" s="310"/>
    </row>
    <row r="80" s="1" customFormat="1" ht="15" customHeight="1">
      <c r="B80" s="308"/>
      <c r="C80" s="296" t="s">
        <v>528</v>
      </c>
      <c r="D80" s="296"/>
      <c r="E80" s="296"/>
      <c r="F80" s="318" t="s">
        <v>525</v>
      </c>
      <c r="G80" s="317"/>
      <c r="H80" s="296" t="s">
        <v>529</v>
      </c>
      <c r="I80" s="296" t="s">
        <v>527</v>
      </c>
      <c r="J80" s="296">
        <v>120</v>
      </c>
      <c r="K80" s="310"/>
    </row>
    <row r="81" s="1" customFormat="1" ht="15" customHeight="1">
      <c r="B81" s="319"/>
      <c r="C81" s="296" t="s">
        <v>530</v>
      </c>
      <c r="D81" s="296"/>
      <c r="E81" s="296"/>
      <c r="F81" s="318" t="s">
        <v>531</v>
      </c>
      <c r="G81" s="317"/>
      <c r="H81" s="296" t="s">
        <v>532</v>
      </c>
      <c r="I81" s="296" t="s">
        <v>527</v>
      </c>
      <c r="J81" s="296">
        <v>50</v>
      </c>
      <c r="K81" s="310"/>
    </row>
    <row r="82" s="1" customFormat="1" ht="15" customHeight="1">
      <c r="B82" s="319"/>
      <c r="C82" s="296" t="s">
        <v>533</v>
      </c>
      <c r="D82" s="296"/>
      <c r="E82" s="296"/>
      <c r="F82" s="318" t="s">
        <v>525</v>
      </c>
      <c r="G82" s="317"/>
      <c r="H82" s="296" t="s">
        <v>534</v>
      </c>
      <c r="I82" s="296" t="s">
        <v>535</v>
      </c>
      <c r="J82" s="296"/>
      <c r="K82" s="310"/>
    </row>
    <row r="83" s="1" customFormat="1" ht="15" customHeight="1">
      <c r="B83" s="319"/>
      <c r="C83" s="320" t="s">
        <v>536</v>
      </c>
      <c r="D83" s="320"/>
      <c r="E83" s="320"/>
      <c r="F83" s="321" t="s">
        <v>531</v>
      </c>
      <c r="G83" s="320"/>
      <c r="H83" s="320" t="s">
        <v>537</v>
      </c>
      <c r="I83" s="320" t="s">
        <v>527</v>
      </c>
      <c r="J83" s="320">
        <v>15</v>
      </c>
      <c r="K83" s="310"/>
    </row>
    <row r="84" s="1" customFormat="1" ht="15" customHeight="1">
      <c r="B84" s="319"/>
      <c r="C84" s="320" t="s">
        <v>538</v>
      </c>
      <c r="D84" s="320"/>
      <c r="E84" s="320"/>
      <c r="F84" s="321" t="s">
        <v>531</v>
      </c>
      <c r="G84" s="320"/>
      <c r="H84" s="320" t="s">
        <v>539</v>
      </c>
      <c r="I84" s="320" t="s">
        <v>527</v>
      </c>
      <c r="J84" s="320">
        <v>15</v>
      </c>
      <c r="K84" s="310"/>
    </row>
    <row r="85" s="1" customFormat="1" ht="15" customHeight="1">
      <c r="B85" s="319"/>
      <c r="C85" s="320" t="s">
        <v>540</v>
      </c>
      <c r="D85" s="320"/>
      <c r="E85" s="320"/>
      <c r="F85" s="321" t="s">
        <v>531</v>
      </c>
      <c r="G85" s="320"/>
      <c r="H85" s="320" t="s">
        <v>541</v>
      </c>
      <c r="I85" s="320" t="s">
        <v>527</v>
      </c>
      <c r="J85" s="320">
        <v>20</v>
      </c>
      <c r="K85" s="310"/>
    </row>
    <row r="86" s="1" customFormat="1" ht="15" customHeight="1">
      <c r="B86" s="319"/>
      <c r="C86" s="320" t="s">
        <v>542</v>
      </c>
      <c r="D86" s="320"/>
      <c r="E86" s="320"/>
      <c r="F86" s="321" t="s">
        <v>531</v>
      </c>
      <c r="G86" s="320"/>
      <c r="H86" s="320" t="s">
        <v>543</v>
      </c>
      <c r="I86" s="320" t="s">
        <v>527</v>
      </c>
      <c r="J86" s="320">
        <v>20</v>
      </c>
      <c r="K86" s="310"/>
    </row>
    <row r="87" s="1" customFormat="1" ht="15" customHeight="1">
      <c r="B87" s="319"/>
      <c r="C87" s="296" t="s">
        <v>544</v>
      </c>
      <c r="D87" s="296"/>
      <c r="E87" s="296"/>
      <c r="F87" s="318" t="s">
        <v>531</v>
      </c>
      <c r="G87" s="317"/>
      <c r="H87" s="296" t="s">
        <v>545</v>
      </c>
      <c r="I87" s="296" t="s">
        <v>527</v>
      </c>
      <c r="J87" s="296">
        <v>50</v>
      </c>
      <c r="K87" s="310"/>
    </row>
    <row r="88" s="1" customFormat="1" ht="15" customHeight="1">
      <c r="B88" s="319"/>
      <c r="C88" s="296" t="s">
        <v>546</v>
      </c>
      <c r="D88" s="296"/>
      <c r="E88" s="296"/>
      <c r="F88" s="318" t="s">
        <v>531</v>
      </c>
      <c r="G88" s="317"/>
      <c r="H88" s="296" t="s">
        <v>547</v>
      </c>
      <c r="I88" s="296" t="s">
        <v>527</v>
      </c>
      <c r="J88" s="296">
        <v>20</v>
      </c>
      <c r="K88" s="310"/>
    </row>
    <row r="89" s="1" customFormat="1" ht="15" customHeight="1">
      <c r="B89" s="319"/>
      <c r="C89" s="296" t="s">
        <v>548</v>
      </c>
      <c r="D89" s="296"/>
      <c r="E89" s="296"/>
      <c r="F89" s="318" t="s">
        <v>531</v>
      </c>
      <c r="G89" s="317"/>
      <c r="H89" s="296" t="s">
        <v>549</v>
      </c>
      <c r="I89" s="296" t="s">
        <v>527</v>
      </c>
      <c r="J89" s="296">
        <v>20</v>
      </c>
      <c r="K89" s="310"/>
    </row>
    <row r="90" s="1" customFormat="1" ht="15" customHeight="1">
      <c r="B90" s="319"/>
      <c r="C90" s="296" t="s">
        <v>550</v>
      </c>
      <c r="D90" s="296"/>
      <c r="E90" s="296"/>
      <c r="F90" s="318" t="s">
        <v>531</v>
      </c>
      <c r="G90" s="317"/>
      <c r="H90" s="296" t="s">
        <v>551</v>
      </c>
      <c r="I90" s="296" t="s">
        <v>527</v>
      </c>
      <c r="J90" s="296">
        <v>50</v>
      </c>
      <c r="K90" s="310"/>
    </row>
    <row r="91" s="1" customFormat="1" ht="15" customHeight="1">
      <c r="B91" s="319"/>
      <c r="C91" s="296" t="s">
        <v>552</v>
      </c>
      <c r="D91" s="296"/>
      <c r="E91" s="296"/>
      <c r="F91" s="318" t="s">
        <v>531</v>
      </c>
      <c r="G91" s="317"/>
      <c r="H91" s="296" t="s">
        <v>552</v>
      </c>
      <c r="I91" s="296" t="s">
        <v>527</v>
      </c>
      <c r="J91" s="296">
        <v>50</v>
      </c>
      <c r="K91" s="310"/>
    </row>
    <row r="92" s="1" customFormat="1" ht="15" customHeight="1">
      <c r="B92" s="319"/>
      <c r="C92" s="296" t="s">
        <v>553</v>
      </c>
      <c r="D92" s="296"/>
      <c r="E92" s="296"/>
      <c r="F92" s="318" t="s">
        <v>531</v>
      </c>
      <c r="G92" s="317"/>
      <c r="H92" s="296" t="s">
        <v>554</v>
      </c>
      <c r="I92" s="296" t="s">
        <v>527</v>
      </c>
      <c r="J92" s="296">
        <v>255</v>
      </c>
      <c r="K92" s="310"/>
    </row>
    <row r="93" s="1" customFormat="1" ht="15" customHeight="1">
      <c r="B93" s="319"/>
      <c r="C93" s="296" t="s">
        <v>555</v>
      </c>
      <c r="D93" s="296"/>
      <c r="E93" s="296"/>
      <c r="F93" s="318" t="s">
        <v>525</v>
      </c>
      <c r="G93" s="317"/>
      <c r="H93" s="296" t="s">
        <v>556</v>
      </c>
      <c r="I93" s="296" t="s">
        <v>557</v>
      </c>
      <c r="J93" s="296"/>
      <c r="K93" s="310"/>
    </row>
    <row r="94" s="1" customFormat="1" ht="15" customHeight="1">
      <c r="B94" s="319"/>
      <c r="C94" s="296" t="s">
        <v>558</v>
      </c>
      <c r="D94" s="296"/>
      <c r="E94" s="296"/>
      <c r="F94" s="318" t="s">
        <v>525</v>
      </c>
      <c r="G94" s="317"/>
      <c r="H94" s="296" t="s">
        <v>559</v>
      </c>
      <c r="I94" s="296" t="s">
        <v>560</v>
      </c>
      <c r="J94" s="296"/>
      <c r="K94" s="310"/>
    </row>
    <row r="95" s="1" customFormat="1" ht="15" customHeight="1">
      <c r="B95" s="319"/>
      <c r="C95" s="296" t="s">
        <v>561</v>
      </c>
      <c r="D95" s="296"/>
      <c r="E95" s="296"/>
      <c r="F95" s="318" t="s">
        <v>525</v>
      </c>
      <c r="G95" s="317"/>
      <c r="H95" s="296" t="s">
        <v>561</v>
      </c>
      <c r="I95" s="296" t="s">
        <v>560</v>
      </c>
      <c r="J95" s="296"/>
      <c r="K95" s="310"/>
    </row>
    <row r="96" s="1" customFormat="1" ht="15" customHeight="1">
      <c r="B96" s="319"/>
      <c r="C96" s="296" t="s">
        <v>35</v>
      </c>
      <c r="D96" s="296"/>
      <c r="E96" s="296"/>
      <c r="F96" s="318" t="s">
        <v>525</v>
      </c>
      <c r="G96" s="317"/>
      <c r="H96" s="296" t="s">
        <v>562</v>
      </c>
      <c r="I96" s="296" t="s">
        <v>560</v>
      </c>
      <c r="J96" s="296"/>
      <c r="K96" s="310"/>
    </row>
    <row r="97" s="1" customFormat="1" ht="15" customHeight="1">
      <c r="B97" s="319"/>
      <c r="C97" s="296" t="s">
        <v>45</v>
      </c>
      <c r="D97" s="296"/>
      <c r="E97" s="296"/>
      <c r="F97" s="318" t="s">
        <v>525</v>
      </c>
      <c r="G97" s="317"/>
      <c r="H97" s="296" t="s">
        <v>563</v>
      </c>
      <c r="I97" s="296" t="s">
        <v>560</v>
      </c>
      <c r="J97" s="296"/>
      <c r="K97" s="310"/>
    </row>
    <row r="98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="1" customFormat="1" ht="45" customHeight="1">
      <c r="B102" s="308"/>
      <c r="C102" s="309" t="s">
        <v>564</v>
      </c>
      <c r="D102" s="309"/>
      <c r="E102" s="309"/>
      <c r="F102" s="309"/>
      <c r="G102" s="309"/>
      <c r="H102" s="309"/>
      <c r="I102" s="309"/>
      <c r="J102" s="309"/>
      <c r="K102" s="310"/>
    </row>
    <row r="103" s="1" customFormat="1" ht="17.25" customHeight="1">
      <c r="B103" s="308"/>
      <c r="C103" s="311" t="s">
        <v>519</v>
      </c>
      <c r="D103" s="311"/>
      <c r="E103" s="311"/>
      <c r="F103" s="311" t="s">
        <v>520</v>
      </c>
      <c r="G103" s="312"/>
      <c r="H103" s="311" t="s">
        <v>51</v>
      </c>
      <c r="I103" s="311" t="s">
        <v>54</v>
      </c>
      <c r="J103" s="311" t="s">
        <v>521</v>
      </c>
      <c r="K103" s="310"/>
    </row>
    <row r="104" s="1" customFormat="1" ht="17.25" customHeight="1">
      <c r="B104" s="308"/>
      <c r="C104" s="313" t="s">
        <v>522</v>
      </c>
      <c r="D104" s="313"/>
      <c r="E104" s="313"/>
      <c r="F104" s="314" t="s">
        <v>523</v>
      </c>
      <c r="G104" s="315"/>
      <c r="H104" s="313"/>
      <c r="I104" s="313"/>
      <c r="J104" s="313" t="s">
        <v>524</v>
      </c>
      <c r="K104" s="310"/>
    </row>
    <row r="105" s="1" customFormat="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="1" customFormat="1" ht="15" customHeight="1">
      <c r="B106" s="308"/>
      <c r="C106" s="296" t="s">
        <v>50</v>
      </c>
      <c r="D106" s="316"/>
      <c r="E106" s="316"/>
      <c r="F106" s="318" t="s">
        <v>525</v>
      </c>
      <c r="G106" s="327"/>
      <c r="H106" s="296" t="s">
        <v>565</v>
      </c>
      <c r="I106" s="296" t="s">
        <v>527</v>
      </c>
      <c r="J106" s="296">
        <v>20</v>
      </c>
      <c r="K106" s="310"/>
    </row>
    <row r="107" s="1" customFormat="1" ht="15" customHeight="1">
      <c r="B107" s="308"/>
      <c r="C107" s="296" t="s">
        <v>528</v>
      </c>
      <c r="D107" s="296"/>
      <c r="E107" s="296"/>
      <c r="F107" s="318" t="s">
        <v>525</v>
      </c>
      <c r="G107" s="296"/>
      <c r="H107" s="296" t="s">
        <v>565</v>
      </c>
      <c r="I107" s="296" t="s">
        <v>527</v>
      </c>
      <c r="J107" s="296">
        <v>120</v>
      </c>
      <c r="K107" s="310"/>
    </row>
    <row r="108" s="1" customFormat="1" ht="15" customHeight="1">
      <c r="B108" s="319"/>
      <c r="C108" s="296" t="s">
        <v>530</v>
      </c>
      <c r="D108" s="296"/>
      <c r="E108" s="296"/>
      <c r="F108" s="318" t="s">
        <v>531</v>
      </c>
      <c r="G108" s="296"/>
      <c r="H108" s="296" t="s">
        <v>565</v>
      </c>
      <c r="I108" s="296" t="s">
        <v>527</v>
      </c>
      <c r="J108" s="296">
        <v>50</v>
      </c>
      <c r="K108" s="310"/>
    </row>
    <row r="109" s="1" customFormat="1" ht="15" customHeight="1">
      <c r="B109" s="319"/>
      <c r="C109" s="296" t="s">
        <v>533</v>
      </c>
      <c r="D109" s="296"/>
      <c r="E109" s="296"/>
      <c r="F109" s="318" t="s">
        <v>525</v>
      </c>
      <c r="G109" s="296"/>
      <c r="H109" s="296" t="s">
        <v>565</v>
      </c>
      <c r="I109" s="296" t="s">
        <v>535</v>
      </c>
      <c r="J109" s="296"/>
      <c r="K109" s="310"/>
    </row>
    <row r="110" s="1" customFormat="1" ht="15" customHeight="1">
      <c r="B110" s="319"/>
      <c r="C110" s="296" t="s">
        <v>544</v>
      </c>
      <c r="D110" s="296"/>
      <c r="E110" s="296"/>
      <c r="F110" s="318" t="s">
        <v>531</v>
      </c>
      <c r="G110" s="296"/>
      <c r="H110" s="296" t="s">
        <v>565</v>
      </c>
      <c r="I110" s="296" t="s">
        <v>527</v>
      </c>
      <c r="J110" s="296">
        <v>50</v>
      </c>
      <c r="K110" s="310"/>
    </row>
    <row r="111" s="1" customFormat="1" ht="15" customHeight="1">
      <c r="B111" s="319"/>
      <c r="C111" s="296" t="s">
        <v>552</v>
      </c>
      <c r="D111" s="296"/>
      <c r="E111" s="296"/>
      <c r="F111" s="318" t="s">
        <v>531</v>
      </c>
      <c r="G111" s="296"/>
      <c r="H111" s="296" t="s">
        <v>565</v>
      </c>
      <c r="I111" s="296" t="s">
        <v>527</v>
      </c>
      <c r="J111" s="296">
        <v>50</v>
      </c>
      <c r="K111" s="310"/>
    </row>
    <row r="112" s="1" customFormat="1" ht="15" customHeight="1">
      <c r="B112" s="319"/>
      <c r="C112" s="296" t="s">
        <v>550</v>
      </c>
      <c r="D112" s="296"/>
      <c r="E112" s="296"/>
      <c r="F112" s="318" t="s">
        <v>531</v>
      </c>
      <c r="G112" s="296"/>
      <c r="H112" s="296" t="s">
        <v>565</v>
      </c>
      <c r="I112" s="296" t="s">
        <v>527</v>
      </c>
      <c r="J112" s="296">
        <v>50</v>
      </c>
      <c r="K112" s="310"/>
    </row>
    <row r="113" s="1" customFormat="1" ht="15" customHeight="1">
      <c r="B113" s="319"/>
      <c r="C113" s="296" t="s">
        <v>50</v>
      </c>
      <c r="D113" s="296"/>
      <c r="E113" s="296"/>
      <c r="F113" s="318" t="s">
        <v>525</v>
      </c>
      <c r="G113" s="296"/>
      <c r="H113" s="296" t="s">
        <v>566</v>
      </c>
      <c r="I113" s="296" t="s">
        <v>527</v>
      </c>
      <c r="J113" s="296">
        <v>20</v>
      </c>
      <c r="K113" s="310"/>
    </row>
    <row r="114" s="1" customFormat="1" ht="15" customHeight="1">
      <c r="B114" s="319"/>
      <c r="C114" s="296" t="s">
        <v>567</v>
      </c>
      <c r="D114" s="296"/>
      <c r="E114" s="296"/>
      <c r="F114" s="318" t="s">
        <v>525</v>
      </c>
      <c r="G114" s="296"/>
      <c r="H114" s="296" t="s">
        <v>568</v>
      </c>
      <c r="I114" s="296" t="s">
        <v>527</v>
      </c>
      <c r="J114" s="296">
        <v>120</v>
      </c>
      <c r="K114" s="310"/>
    </row>
    <row r="115" s="1" customFormat="1" ht="15" customHeight="1">
      <c r="B115" s="319"/>
      <c r="C115" s="296" t="s">
        <v>35</v>
      </c>
      <c r="D115" s="296"/>
      <c r="E115" s="296"/>
      <c r="F115" s="318" t="s">
        <v>525</v>
      </c>
      <c r="G115" s="296"/>
      <c r="H115" s="296" t="s">
        <v>569</v>
      </c>
      <c r="I115" s="296" t="s">
        <v>560</v>
      </c>
      <c r="J115" s="296"/>
      <c r="K115" s="310"/>
    </row>
    <row r="116" s="1" customFormat="1" ht="15" customHeight="1">
      <c r="B116" s="319"/>
      <c r="C116" s="296" t="s">
        <v>45</v>
      </c>
      <c r="D116" s="296"/>
      <c r="E116" s="296"/>
      <c r="F116" s="318" t="s">
        <v>525</v>
      </c>
      <c r="G116" s="296"/>
      <c r="H116" s="296" t="s">
        <v>570</v>
      </c>
      <c r="I116" s="296" t="s">
        <v>560</v>
      </c>
      <c r="J116" s="296"/>
      <c r="K116" s="310"/>
    </row>
    <row r="117" s="1" customFormat="1" ht="15" customHeight="1">
      <c r="B117" s="319"/>
      <c r="C117" s="296" t="s">
        <v>54</v>
      </c>
      <c r="D117" s="296"/>
      <c r="E117" s="296"/>
      <c r="F117" s="318" t="s">
        <v>525</v>
      </c>
      <c r="G117" s="296"/>
      <c r="H117" s="296" t="s">
        <v>571</v>
      </c>
      <c r="I117" s="296" t="s">
        <v>572</v>
      </c>
      <c r="J117" s="296"/>
      <c r="K117" s="310"/>
    </row>
    <row r="118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="1" customFormat="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="1" customFormat="1" ht="45" customHeight="1">
      <c r="B122" s="334"/>
      <c r="C122" s="287" t="s">
        <v>573</v>
      </c>
      <c r="D122" s="287"/>
      <c r="E122" s="287"/>
      <c r="F122" s="287"/>
      <c r="G122" s="287"/>
      <c r="H122" s="287"/>
      <c r="I122" s="287"/>
      <c r="J122" s="287"/>
      <c r="K122" s="335"/>
    </row>
    <row r="123" s="1" customFormat="1" ht="17.25" customHeight="1">
      <c r="B123" s="336"/>
      <c r="C123" s="311" t="s">
        <v>519</v>
      </c>
      <c r="D123" s="311"/>
      <c r="E123" s="311"/>
      <c r="F123" s="311" t="s">
        <v>520</v>
      </c>
      <c r="G123" s="312"/>
      <c r="H123" s="311" t="s">
        <v>51</v>
      </c>
      <c r="I123" s="311" t="s">
        <v>54</v>
      </c>
      <c r="J123" s="311" t="s">
        <v>521</v>
      </c>
      <c r="K123" s="337"/>
    </row>
    <row r="124" s="1" customFormat="1" ht="17.25" customHeight="1">
      <c r="B124" s="336"/>
      <c r="C124" s="313" t="s">
        <v>522</v>
      </c>
      <c r="D124" s="313"/>
      <c r="E124" s="313"/>
      <c r="F124" s="314" t="s">
        <v>523</v>
      </c>
      <c r="G124" s="315"/>
      <c r="H124" s="313"/>
      <c r="I124" s="313"/>
      <c r="J124" s="313" t="s">
        <v>524</v>
      </c>
      <c r="K124" s="337"/>
    </row>
    <row r="125" s="1" customFormat="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="1" customFormat="1" ht="15" customHeight="1">
      <c r="B126" s="338"/>
      <c r="C126" s="296" t="s">
        <v>528</v>
      </c>
      <c r="D126" s="316"/>
      <c r="E126" s="316"/>
      <c r="F126" s="318" t="s">
        <v>525</v>
      </c>
      <c r="G126" s="296"/>
      <c r="H126" s="296" t="s">
        <v>565</v>
      </c>
      <c r="I126" s="296" t="s">
        <v>527</v>
      </c>
      <c r="J126" s="296">
        <v>120</v>
      </c>
      <c r="K126" s="340"/>
    </row>
    <row r="127" s="1" customFormat="1" ht="15" customHeight="1">
      <c r="B127" s="338"/>
      <c r="C127" s="296" t="s">
        <v>574</v>
      </c>
      <c r="D127" s="296"/>
      <c r="E127" s="296"/>
      <c r="F127" s="318" t="s">
        <v>525</v>
      </c>
      <c r="G127" s="296"/>
      <c r="H127" s="296" t="s">
        <v>575</v>
      </c>
      <c r="I127" s="296" t="s">
        <v>527</v>
      </c>
      <c r="J127" s="296" t="s">
        <v>576</v>
      </c>
      <c r="K127" s="340"/>
    </row>
    <row r="128" s="1" customFormat="1" ht="15" customHeight="1">
      <c r="B128" s="338"/>
      <c r="C128" s="296" t="s">
        <v>473</v>
      </c>
      <c r="D128" s="296"/>
      <c r="E128" s="296"/>
      <c r="F128" s="318" t="s">
        <v>525</v>
      </c>
      <c r="G128" s="296"/>
      <c r="H128" s="296" t="s">
        <v>577</v>
      </c>
      <c r="I128" s="296" t="s">
        <v>527</v>
      </c>
      <c r="J128" s="296" t="s">
        <v>576</v>
      </c>
      <c r="K128" s="340"/>
    </row>
    <row r="129" s="1" customFormat="1" ht="15" customHeight="1">
      <c r="B129" s="338"/>
      <c r="C129" s="296" t="s">
        <v>536</v>
      </c>
      <c r="D129" s="296"/>
      <c r="E129" s="296"/>
      <c r="F129" s="318" t="s">
        <v>531</v>
      </c>
      <c r="G129" s="296"/>
      <c r="H129" s="296" t="s">
        <v>537</v>
      </c>
      <c r="I129" s="296" t="s">
        <v>527</v>
      </c>
      <c r="J129" s="296">
        <v>15</v>
      </c>
      <c r="K129" s="340"/>
    </row>
    <row r="130" s="1" customFormat="1" ht="15" customHeight="1">
      <c r="B130" s="338"/>
      <c r="C130" s="320" t="s">
        <v>538</v>
      </c>
      <c r="D130" s="320"/>
      <c r="E130" s="320"/>
      <c r="F130" s="321" t="s">
        <v>531</v>
      </c>
      <c r="G130" s="320"/>
      <c r="H130" s="320" t="s">
        <v>539</v>
      </c>
      <c r="I130" s="320" t="s">
        <v>527</v>
      </c>
      <c r="J130" s="320">
        <v>15</v>
      </c>
      <c r="K130" s="340"/>
    </row>
    <row r="131" s="1" customFormat="1" ht="15" customHeight="1">
      <c r="B131" s="338"/>
      <c r="C131" s="320" t="s">
        <v>540</v>
      </c>
      <c r="D131" s="320"/>
      <c r="E131" s="320"/>
      <c r="F131" s="321" t="s">
        <v>531</v>
      </c>
      <c r="G131" s="320"/>
      <c r="H131" s="320" t="s">
        <v>541</v>
      </c>
      <c r="I131" s="320" t="s">
        <v>527</v>
      </c>
      <c r="J131" s="320">
        <v>20</v>
      </c>
      <c r="K131" s="340"/>
    </row>
    <row r="132" s="1" customFormat="1" ht="15" customHeight="1">
      <c r="B132" s="338"/>
      <c r="C132" s="320" t="s">
        <v>542</v>
      </c>
      <c r="D132" s="320"/>
      <c r="E132" s="320"/>
      <c r="F132" s="321" t="s">
        <v>531</v>
      </c>
      <c r="G132" s="320"/>
      <c r="H132" s="320" t="s">
        <v>543</v>
      </c>
      <c r="I132" s="320" t="s">
        <v>527</v>
      </c>
      <c r="J132" s="320">
        <v>20</v>
      </c>
      <c r="K132" s="340"/>
    </row>
    <row r="133" s="1" customFormat="1" ht="15" customHeight="1">
      <c r="B133" s="338"/>
      <c r="C133" s="296" t="s">
        <v>530</v>
      </c>
      <c r="D133" s="296"/>
      <c r="E133" s="296"/>
      <c r="F133" s="318" t="s">
        <v>531</v>
      </c>
      <c r="G133" s="296"/>
      <c r="H133" s="296" t="s">
        <v>565</v>
      </c>
      <c r="I133" s="296" t="s">
        <v>527</v>
      </c>
      <c r="J133" s="296">
        <v>50</v>
      </c>
      <c r="K133" s="340"/>
    </row>
    <row r="134" s="1" customFormat="1" ht="15" customHeight="1">
      <c r="B134" s="338"/>
      <c r="C134" s="296" t="s">
        <v>544</v>
      </c>
      <c r="D134" s="296"/>
      <c r="E134" s="296"/>
      <c r="F134" s="318" t="s">
        <v>531</v>
      </c>
      <c r="G134" s="296"/>
      <c r="H134" s="296" t="s">
        <v>565</v>
      </c>
      <c r="I134" s="296" t="s">
        <v>527</v>
      </c>
      <c r="J134" s="296">
        <v>50</v>
      </c>
      <c r="K134" s="340"/>
    </row>
    <row r="135" s="1" customFormat="1" ht="15" customHeight="1">
      <c r="B135" s="338"/>
      <c r="C135" s="296" t="s">
        <v>550</v>
      </c>
      <c r="D135" s="296"/>
      <c r="E135" s="296"/>
      <c r="F135" s="318" t="s">
        <v>531</v>
      </c>
      <c r="G135" s="296"/>
      <c r="H135" s="296" t="s">
        <v>565</v>
      </c>
      <c r="I135" s="296" t="s">
        <v>527</v>
      </c>
      <c r="J135" s="296">
        <v>50</v>
      </c>
      <c r="K135" s="340"/>
    </row>
    <row r="136" s="1" customFormat="1" ht="15" customHeight="1">
      <c r="B136" s="338"/>
      <c r="C136" s="296" t="s">
        <v>552</v>
      </c>
      <c r="D136" s="296"/>
      <c r="E136" s="296"/>
      <c r="F136" s="318" t="s">
        <v>531</v>
      </c>
      <c r="G136" s="296"/>
      <c r="H136" s="296" t="s">
        <v>565</v>
      </c>
      <c r="I136" s="296" t="s">
        <v>527</v>
      </c>
      <c r="J136" s="296">
        <v>50</v>
      </c>
      <c r="K136" s="340"/>
    </row>
    <row r="137" s="1" customFormat="1" ht="15" customHeight="1">
      <c r="B137" s="338"/>
      <c r="C137" s="296" t="s">
        <v>553</v>
      </c>
      <c r="D137" s="296"/>
      <c r="E137" s="296"/>
      <c r="F137" s="318" t="s">
        <v>531</v>
      </c>
      <c r="G137" s="296"/>
      <c r="H137" s="296" t="s">
        <v>578</v>
      </c>
      <c r="I137" s="296" t="s">
        <v>527</v>
      </c>
      <c r="J137" s="296">
        <v>255</v>
      </c>
      <c r="K137" s="340"/>
    </row>
    <row r="138" s="1" customFormat="1" ht="15" customHeight="1">
      <c r="B138" s="338"/>
      <c r="C138" s="296" t="s">
        <v>555</v>
      </c>
      <c r="D138" s="296"/>
      <c r="E138" s="296"/>
      <c r="F138" s="318" t="s">
        <v>525</v>
      </c>
      <c r="G138" s="296"/>
      <c r="H138" s="296" t="s">
        <v>579</v>
      </c>
      <c r="I138" s="296" t="s">
        <v>557</v>
      </c>
      <c r="J138" s="296"/>
      <c r="K138" s="340"/>
    </row>
    <row r="139" s="1" customFormat="1" ht="15" customHeight="1">
      <c r="B139" s="338"/>
      <c r="C139" s="296" t="s">
        <v>558</v>
      </c>
      <c r="D139" s="296"/>
      <c r="E139" s="296"/>
      <c r="F139" s="318" t="s">
        <v>525</v>
      </c>
      <c r="G139" s="296"/>
      <c r="H139" s="296" t="s">
        <v>580</v>
      </c>
      <c r="I139" s="296" t="s">
        <v>560</v>
      </c>
      <c r="J139" s="296"/>
      <c r="K139" s="340"/>
    </row>
    <row r="140" s="1" customFormat="1" ht="15" customHeight="1">
      <c r="B140" s="338"/>
      <c r="C140" s="296" t="s">
        <v>561</v>
      </c>
      <c r="D140" s="296"/>
      <c r="E140" s="296"/>
      <c r="F140" s="318" t="s">
        <v>525</v>
      </c>
      <c r="G140" s="296"/>
      <c r="H140" s="296" t="s">
        <v>561</v>
      </c>
      <c r="I140" s="296" t="s">
        <v>560</v>
      </c>
      <c r="J140" s="296"/>
      <c r="K140" s="340"/>
    </row>
    <row r="141" s="1" customFormat="1" ht="15" customHeight="1">
      <c r="B141" s="338"/>
      <c r="C141" s="296" t="s">
        <v>35</v>
      </c>
      <c r="D141" s="296"/>
      <c r="E141" s="296"/>
      <c r="F141" s="318" t="s">
        <v>525</v>
      </c>
      <c r="G141" s="296"/>
      <c r="H141" s="296" t="s">
        <v>581</v>
      </c>
      <c r="I141" s="296" t="s">
        <v>560</v>
      </c>
      <c r="J141" s="296"/>
      <c r="K141" s="340"/>
    </row>
    <row r="142" s="1" customFormat="1" ht="15" customHeight="1">
      <c r="B142" s="338"/>
      <c r="C142" s="296" t="s">
        <v>582</v>
      </c>
      <c r="D142" s="296"/>
      <c r="E142" s="296"/>
      <c r="F142" s="318" t="s">
        <v>525</v>
      </c>
      <c r="G142" s="296"/>
      <c r="H142" s="296" t="s">
        <v>583</v>
      </c>
      <c r="I142" s="296" t="s">
        <v>560</v>
      </c>
      <c r="J142" s="296"/>
      <c r="K142" s="340"/>
    </row>
    <row r="143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="1" customFormat="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="1" customFormat="1" ht="45" customHeight="1">
      <c r="B147" s="308"/>
      <c r="C147" s="309" t="s">
        <v>584</v>
      </c>
      <c r="D147" s="309"/>
      <c r="E147" s="309"/>
      <c r="F147" s="309"/>
      <c r="G147" s="309"/>
      <c r="H147" s="309"/>
      <c r="I147" s="309"/>
      <c r="J147" s="309"/>
      <c r="K147" s="310"/>
    </row>
    <row r="148" s="1" customFormat="1" ht="17.25" customHeight="1">
      <c r="B148" s="308"/>
      <c r="C148" s="311" t="s">
        <v>519</v>
      </c>
      <c r="D148" s="311"/>
      <c r="E148" s="311"/>
      <c r="F148" s="311" t="s">
        <v>520</v>
      </c>
      <c r="G148" s="312"/>
      <c r="H148" s="311" t="s">
        <v>51</v>
      </c>
      <c r="I148" s="311" t="s">
        <v>54</v>
      </c>
      <c r="J148" s="311" t="s">
        <v>521</v>
      </c>
      <c r="K148" s="310"/>
    </row>
    <row r="149" s="1" customFormat="1" ht="17.25" customHeight="1">
      <c r="B149" s="308"/>
      <c r="C149" s="313" t="s">
        <v>522</v>
      </c>
      <c r="D149" s="313"/>
      <c r="E149" s="313"/>
      <c r="F149" s="314" t="s">
        <v>523</v>
      </c>
      <c r="G149" s="315"/>
      <c r="H149" s="313"/>
      <c r="I149" s="313"/>
      <c r="J149" s="313" t="s">
        <v>524</v>
      </c>
      <c r="K149" s="310"/>
    </row>
    <row r="150" s="1" customFormat="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="1" customFormat="1" ht="15" customHeight="1">
      <c r="B151" s="319"/>
      <c r="C151" s="344" t="s">
        <v>528</v>
      </c>
      <c r="D151" s="296"/>
      <c r="E151" s="296"/>
      <c r="F151" s="345" t="s">
        <v>525</v>
      </c>
      <c r="G151" s="296"/>
      <c r="H151" s="344" t="s">
        <v>565</v>
      </c>
      <c r="I151" s="344" t="s">
        <v>527</v>
      </c>
      <c r="J151" s="344">
        <v>120</v>
      </c>
      <c r="K151" s="340"/>
    </row>
    <row r="152" s="1" customFormat="1" ht="15" customHeight="1">
      <c r="B152" s="319"/>
      <c r="C152" s="344" t="s">
        <v>574</v>
      </c>
      <c r="D152" s="296"/>
      <c r="E152" s="296"/>
      <c r="F152" s="345" t="s">
        <v>525</v>
      </c>
      <c r="G152" s="296"/>
      <c r="H152" s="344" t="s">
        <v>585</v>
      </c>
      <c r="I152" s="344" t="s">
        <v>527</v>
      </c>
      <c r="J152" s="344" t="s">
        <v>576</v>
      </c>
      <c r="K152" s="340"/>
    </row>
    <row r="153" s="1" customFormat="1" ht="15" customHeight="1">
      <c r="B153" s="319"/>
      <c r="C153" s="344" t="s">
        <v>473</v>
      </c>
      <c r="D153" s="296"/>
      <c r="E153" s="296"/>
      <c r="F153" s="345" t="s">
        <v>525</v>
      </c>
      <c r="G153" s="296"/>
      <c r="H153" s="344" t="s">
        <v>586</v>
      </c>
      <c r="I153" s="344" t="s">
        <v>527</v>
      </c>
      <c r="J153" s="344" t="s">
        <v>576</v>
      </c>
      <c r="K153" s="340"/>
    </row>
    <row r="154" s="1" customFormat="1" ht="15" customHeight="1">
      <c r="B154" s="319"/>
      <c r="C154" s="344" t="s">
        <v>530</v>
      </c>
      <c r="D154" s="296"/>
      <c r="E154" s="296"/>
      <c r="F154" s="345" t="s">
        <v>531</v>
      </c>
      <c r="G154" s="296"/>
      <c r="H154" s="344" t="s">
        <v>565</v>
      </c>
      <c r="I154" s="344" t="s">
        <v>527</v>
      </c>
      <c r="J154" s="344">
        <v>50</v>
      </c>
      <c r="K154" s="340"/>
    </row>
    <row r="155" s="1" customFormat="1" ht="15" customHeight="1">
      <c r="B155" s="319"/>
      <c r="C155" s="344" t="s">
        <v>533</v>
      </c>
      <c r="D155" s="296"/>
      <c r="E155" s="296"/>
      <c r="F155" s="345" t="s">
        <v>525</v>
      </c>
      <c r="G155" s="296"/>
      <c r="H155" s="344" t="s">
        <v>565</v>
      </c>
      <c r="I155" s="344" t="s">
        <v>535</v>
      </c>
      <c r="J155" s="344"/>
      <c r="K155" s="340"/>
    </row>
    <row r="156" s="1" customFormat="1" ht="15" customHeight="1">
      <c r="B156" s="319"/>
      <c r="C156" s="344" t="s">
        <v>544</v>
      </c>
      <c r="D156" s="296"/>
      <c r="E156" s="296"/>
      <c r="F156" s="345" t="s">
        <v>531</v>
      </c>
      <c r="G156" s="296"/>
      <c r="H156" s="344" t="s">
        <v>565</v>
      </c>
      <c r="I156" s="344" t="s">
        <v>527</v>
      </c>
      <c r="J156" s="344">
        <v>50</v>
      </c>
      <c r="K156" s="340"/>
    </row>
    <row r="157" s="1" customFormat="1" ht="15" customHeight="1">
      <c r="B157" s="319"/>
      <c r="C157" s="344" t="s">
        <v>552</v>
      </c>
      <c r="D157" s="296"/>
      <c r="E157" s="296"/>
      <c r="F157" s="345" t="s">
        <v>531</v>
      </c>
      <c r="G157" s="296"/>
      <c r="H157" s="344" t="s">
        <v>565</v>
      </c>
      <c r="I157" s="344" t="s">
        <v>527</v>
      </c>
      <c r="J157" s="344">
        <v>50</v>
      </c>
      <c r="K157" s="340"/>
    </row>
    <row r="158" s="1" customFormat="1" ht="15" customHeight="1">
      <c r="B158" s="319"/>
      <c r="C158" s="344" t="s">
        <v>550</v>
      </c>
      <c r="D158" s="296"/>
      <c r="E158" s="296"/>
      <c r="F158" s="345" t="s">
        <v>531</v>
      </c>
      <c r="G158" s="296"/>
      <c r="H158" s="344" t="s">
        <v>565</v>
      </c>
      <c r="I158" s="344" t="s">
        <v>527</v>
      </c>
      <c r="J158" s="344">
        <v>50</v>
      </c>
      <c r="K158" s="340"/>
    </row>
    <row r="159" s="1" customFormat="1" ht="15" customHeight="1">
      <c r="B159" s="319"/>
      <c r="C159" s="344" t="s">
        <v>90</v>
      </c>
      <c r="D159" s="296"/>
      <c r="E159" s="296"/>
      <c r="F159" s="345" t="s">
        <v>525</v>
      </c>
      <c r="G159" s="296"/>
      <c r="H159" s="344" t="s">
        <v>587</v>
      </c>
      <c r="I159" s="344" t="s">
        <v>527</v>
      </c>
      <c r="J159" s="344" t="s">
        <v>588</v>
      </c>
      <c r="K159" s="340"/>
    </row>
    <row r="160" s="1" customFormat="1" ht="15" customHeight="1">
      <c r="B160" s="319"/>
      <c r="C160" s="344" t="s">
        <v>589</v>
      </c>
      <c r="D160" s="296"/>
      <c r="E160" s="296"/>
      <c r="F160" s="345" t="s">
        <v>525</v>
      </c>
      <c r="G160" s="296"/>
      <c r="H160" s="344" t="s">
        <v>590</v>
      </c>
      <c r="I160" s="344" t="s">
        <v>560</v>
      </c>
      <c r="J160" s="344"/>
      <c r="K160" s="340"/>
    </row>
    <row r="161" s="1" customFormat="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="1" customFormat="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="1" customFormat="1" ht="45" customHeight="1">
      <c r="B165" s="286"/>
      <c r="C165" s="287" t="s">
        <v>591</v>
      </c>
      <c r="D165" s="287"/>
      <c r="E165" s="287"/>
      <c r="F165" s="287"/>
      <c r="G165" s="287"/>
      <c r="H165" s="287"/>
      <c r="I165" s="287"/>
      <c r="J165" s="287"/>
      <c r="K165" s="288"/>
    </row>
    <row r="166" s="1" customFormat="1" ht="17.25" customHeight="1">
      <c r="B166" s="286"/>
      <c r="C166" s="311" t="s">
        <v>519</v>
      </c>
      <c r="D166" s="311"/>
      <c r="E166" s="311"/>
      <c r="F166" s="311" t="s">
        <v>520</v>
      </c>
      <c r="G166" s="348"/>
      <c r="H166" s="349" t="s">
        <v>51</v>
      </c>
      <c r="I166" s="349" t="s">
        <v>54</v>
      </c>
      <c r="J166" s="311" t="s">
        <v>521</v>
      </c>
      <c r="K166" s="288"/>
    </row>
    <row r="167" s="1" customFormat="1" ht="17.25" customHeight="1">
      <c r="B167" s="289"/>
      <c r="C167" s="313" t="s">
        <v>522</v>
      </c>
      <c r="D167" s="313"/>
      <c r="E167" s="313"/>
      <c r="F167" s="314" t="s">
        <v>523</v>
      </c>
      <c r="G167" s="350"/>
      <c r="H167" s="351"/>
      <c r="I167" s="351"/>
      <c r="J167" s="313" t="s">
        <v>524</v>
      </c>
      <c r="K167" s="291"/>
    </row>
    <row r="168" s="1" customFormat="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="1" customFormat="1" ht="15" customHeight="1">
      <c r="B169" s="319"/>
      <c r="C169" s="296" t="s">
        <v>528</v>
      </c>
      <c r="D169" s="296"/>
      <c r="E169" s="296"/>
      <c r="F169" s="318" t="s">
        <v>525</v>
      </c>
      <c r="G169" s="296"/>
      <c r="H169" s="296" t="s">
        <v>565</v>
      </c>
      <c r="I169" s="296" t="s">
        <v>527</v>
      </c>
      <c r="J169" s="296">
        <v>120</v>
      </c>
      <c r="K169" s="340"/>
    </row>
    <row r="170" s="1" customFormat="1" ht="15" customHeight="1">
      <c r="B170" s="319"/>
      <c r="C170" s="296" t="s">
        <v>574</v>
      </c>
      <c r="D170" s="296"/>
      <c r="E170" s="296"/>
      <c r="F170" s="318" t="s">
        <v>525</v>
      </c>
      <c r="G170" s="296"/>
      <c r="H170" s="296" t="s">
        <v>575</v>
      </c>
      <c r="I170" s="296" t="s">
        <v>527</v>
      </c>
      <c r="J170" s="296" t="s">
        <v>576</v>
      </c>
      <c r="K170" s="340"/>
    </row>
    <row r="171" s="1" customFormat="1" ht="15" customHeight="1">
      <c r="B171" s="319"/>
      <c r="C171" s="296" t="s">
        <v>473</v>
      </c>
      <c r="D171" s="296"/>
      <c r="E171" s="296"/>
      <c r="F171" s="318" t="s">
        <v>525</v>
      </c>
      <c r="G171" s="296"/>
      <c r="H171" s="296" t="s">
        <v>592</v>
      </c>
      <c r="I171" s="296" t="s">
        <v>527</v>
      </c>
      <c r="J171" s="296" t="s">
        <v>576</v>
      </c>
      <c r="K171" s="340"/>
    </row>
    <row r="172" s="1" customFormat="1" ht="15" customHeight="1">
      <c r="B172" s="319"/>
      <c r="C172" s="296" t="s">
        <v>530</v>
      </c>
      <c r="D172" s="296"/>
      <c r="E172" s="296"/>
      <c r="F172" s="318" t="s">
        <v>531</v>
      </c>
      <c r="G172" s="296"/>
      <c r="H172" s="296" t="s">
        <v>592</v>
      </c>
      <c r="I172" s="296" t="s">
        <v>527</v>
      </c>
      <c r="J172" s="296">
        <v>50</v>
      </c>
      <c r="K172" s="340"/>
    </row>
    <row r="173" s="1" customFormat="1" ht="15" customHeight="1">
      <c r="B173" s="319"/>
      <c r="C173" s="296" t="s">
        <v>533</v>
      </c>
      <c r="D173" s="296"/>
      <c r="E173" s="296"/>
      <c r="F173" s="318" t="s">
        <v>525</v>
      </c>
      <c r="G173" s="296"/>
      <c r="H173" s="296" t="s">
        <v>592</v>
      </c>
      <c r="I173" s="296" t="s">
        <v>535</v>
      </c>
      <c r="J173" s="296"/>
      <c r="K173" s="340"/>
    </row>
    <row r="174" s="1" customFormat="1" ht="15" customHeight="1">
      <c r="B174" s="319"/>
      <c r="C174" s="296" t="s">
        <v>544</v>
      </c>
      <c r="D174" s="296"/>
      <c r="E174" s="296"/>
      <c r="F174" s="318" t="s">
        <v>531</v>
      </c>
      <c r="G174" s="296"/>
      <c r="H174" s="296" t="s">
        <v>592</v>
      </c>
      <c r="I174" s="296" t="s">
        <v>527</v>
      </c>
      <c r="J174" s="296">
        <v>50</v>
      </c>
      <c r="K174" s="340"/>
    </row>
    <row r="175" s="1" customFormat="1" ht="15" customHeight="1">
      <c r="B175" s="319"/>
      <c r="C175" s="296" t="s">
        <v>552</v>
      </c>
      <c r="D175" s="296"/>
      <c r="E175" s="296"/>
      <c r="F175" s="318" t="s">
        <v>531</v>
      </c>
      <c r="G175" s="296"/>
      <c r="H175" s="296" t="s">
        <v>592</v>
      </c>
      <c r="I175" s="296" t="s">
        <v>527</v>
      </c>
      <c r="J175" s="296">
        <v>50</v>
      </c>
      <c r="K175" s="340"/>
    </row>
    <row r="176" s="1" customFormat="1" ht="15" customHeight="1">
      <c r="B176" s="319"/>
      <c r="C176" s="296" t="s">
        <v>550</v>
      </c>
      <c r="D176" s="296"/>
      <c r="E176" s="296"/>
      <c r="F176" s="318" t="s">
        <v>531</v>
      </c>
      <c r="G176" s="296"/>
      <c r="H176" s="296" t="s">
        <v>592</v>
      </c>
      <c r="I176" s="296" t="s">
        <v>527</v>
      </c>
      <c r="J176" s="296">
        <v>50</v>
      </c>
      <c r="K176" s="340"/>
    </row>
    <row r="177" s="1" customFormat="1" ht="15" customHeight="1">
      <c r="B177" s="319"/>
      <c r="C177" s="296" t="s">
        <v>101</v>
      </c>
      <c r="D177" s="296"/>
      <c r="E177" s="296"/>
      <c r="F177" s="318" t="s">
        <v>525</v>
      </c>
      <c r="G177" s="296"/>
      <c r="H177" s="296" t="s">
        <v>593</v>
      </c>
      <c r="I177" s="296" t="s">
        <v>594</v>
      </c>
      <c r="J177" s="296"/>
      <c r="K177" s="340"/>
    </row>
    <row r="178" s="1" customFormat="1" ht="15" customHeight="1">
      <c r="B178" s="319"/>
      <c r="C178" s="296" t="s">
        <v>54</v>
      </c>
      <c r="D178" s="296"/>
      <c r="E178" s="296"/>
      <c r="F178" s="318" t="s">
        <v>525</v>
      </c>
      <c r="G178" s="296"/>
      <c r="H178" s="296" t="s">
        <v>595</v>
      </c>
      <c r="I178" s="296" t="s">
        <v>596</v>
      </c>
      <c r="J178" s="296">
        <v>1</v>
      </c>
      <c r="K178" s="340"/>
    </row>
    <row r="179" s="1" customFormat="1" ht="15" customHeight="1">
      <c r="B179" s="319"/>
      <c r="C179" s="296" t="s">
        <v>50</v>
      </c>
      <c r="D179" s="296"/>
      <c r="E179" s="296"/>
      <c r="F179" s="318" t="s">
        <v>525</v>
      </c>
      <c r="G179" s="296"/>
      <c r="H179" s="296" t="s">
        <v>597</v>
      </c>
      <c r="I179" s="296" t="s">
        <v>527</v>
      </c>
      <c r="J179" s="296">
        <v>20</v>
      </c>
      <c r="K179" s="340"/>
    </row>
    <row r="180" s="1" customFormat="1" ht="15" customHeight="1">
      <c r="B180" s="319"/>
      <c r="C180" s="296" t="s">
        <v>51</v>
      </c>
      <c r="D180" s="296"/>
      <c r="E180" s="296"/>
      <c r="F180" s="318" t="s">
        <v>525</v>
      </c>
      <c r="G180" s="296"/>
      <c r="H180" s="296" t="s">
        <v>598</v>
      </c>
      <c r="I180" s="296" t="s">
        <v>527</v>
      </c>
      <c r="J180" s="296">
        <v>255</v>
      </c>
      <c r="K180" s="340"/>
    </row>
    <row r="181" s="1" customFormat="1" ht="15" customHeight="1">
      <c r="B181" s="319"/>
      <c r="C181" s="296" t="s">
        <v>102</v>
      </c>
      <c r="D181" s="296"/>
      <c r="E181" s="296"/>
      <c r="F181" s="318" t="s">
        <v>525</v>
      </c>
      <c r="G181" s="296"/>
      <c r="H181" s="296" t="s">
        <v>489</v>
      </c>
      <c r="I181" s="296" t="s">
        <v>527</v>
      </c>
      <c r="J181" s="296">
        <v>10</v>
      </c>
      <c r="K181" s="340"/>
    </row>
    <row r="182" s="1" customFormat="1" ht="15" customHeight="1">
      <c r="B182" s="319"/>
      <c r="C182" s="296" t="s">
        <v>103</v>
      </c>
      <c r="D182" s="296"/>
      <c r="E182" s="296"/>
      <c r="F182" s="318" t="s">
        <v>525</v>
      </c>
      <c r="G182" s="296"/>
      <c r="H182" s="296" t="s">
        <v>599</v>
      </c>
      <c r="I182" s="296" t="s">
        <v>560</v>
      </c>
      <c r="J182" s="296"/>
      <c r="K182" s="340"/>
    </row>
    <row r="183" s="1" customFormat="1" ht="15" customHeight="1">
      <c r="B183" s="319"/>
      <c r="C183" s="296" t="s">
        <v>600</v>
      </c>
      <c r="D183" s="296"/>
      <c r="E183" s="296"/>
      <c r="F183" s="318" t="s">
        <v>525</v>
      </c>
      <c r="G183" s="296"/>
      <c r="H183" s="296" t="s">
        <v>601</v>
      </c>
      <c r="I183" s="296" t="s">
        <v>560</v>
      </c>
      <c r="J183" s="296"/>
      <c r="K183" s="340"/>
    </row>
    <row r="184" s="1" customFormat="1" ht="15" customHeight="1">
      <c r="B184" s="319"/>
      <c r="C184" s="296" t="s">
        <v>589</v>
      </c>
      <c r="D184" s="296"/>
      <c r="E184" s="296"/>
      <c r="F184" s="318" t="s">
        <v>525</v>
      </c>
      <c r="G184" s="296"/>
      <c r="H184" s="296" t="s">
        <v>602</v>
      </c>
      <c r="I184" s="296" t="s">
        <v>560</v>
      </c>
      <c r="J184" s="296"/>
      <c r="K184" s="340"/>
    </row>
    <row r="185" s="1" customFormat="1" ht="15" customHeight="1">
      <c r="B185" s="319"/>
      <c r="C185" s="296" t="s">
        <v>105</v>
      </c>
      <c r="D185" s="296"/>
      <c r="E185" s="296"/>
      <c r="F185" s="318" t="s">
        <v>531</v>
      </c>
      <c r="G185" s="296"/>
      <c r="H185" s="296" t="s">
        <v>603</v>
      </c>
      <c r="I185" s="296" t="s">
        <v>527</v>
      </c>
      <c r="J185" s="296">
        <v>50</v>
      </c>
      <c r="K185" s="340"/>
    </row>
    <row r="186" s="1" customFormat="1" ht="15" customHeight="1">
      <c r="B186" s="319"/>
      <c r="C186" s="296" t="s">
        <v>604</v>
      </c>
      <c r="D186" s="296"/>
      <c r="E186" s="296"/>
      <c r="F186" s="318" t="s">
        <v>531</v>
      </c>
      <c r="G186" s="296"/>
      <c r="H186" s="296" t="s">
        <v>605</v>
      </c>
      <c r="I186" s="296" t="s">
        <v>606</v>
      </c>
      <c r="J186" s="296"/>
      <c r="K186" s="340"/>
    </row>
    <row r="187" s="1" customFormat="1" ht="15" customHeight="1">
      <c r="B187" s="319"/>
      <c r="C187" s="296" t="s">
        <v>607</v>
      </c>
      <c r="D187" s="296"/>
      <c r="E187" s="296"/>
      <c r="F187" s="318" t="s">
        <v>531</v>
      </c>
      <c r="G187" s="296"/>
      <c r="H187" s="296" t="s">
        <v>608</v>
      </c>
      <c r="I187" s="296" t="s">
        <v>606</v>
      </c>
      <c r="J187" s="296"/>
      <c r="K187" s="340"/>
    </row>
    <row r="188" s="1" customFormat="1" ht="15" customHeight="1">
      <c r="B188" s="319"/>
      <c r="C188" s="296" t="s">
        <v>609</v>
      </c>
      <c r="D188" s="296"/>
      <c r="E188" s="296"/>
      <c r="F188" s="318" t="s">
        <v>531</v>
      </c>
      <c r="G188" s="296"/>
      <c r="H188" s="296" t="s">
        <v>610</v>
      </c>
      <c r="I188" s="296" t="s">
        <v>606</v>
      </c>
      <c r="J188" s="296"/>
      <c r="K188" s="340"/>
    </row>
    <row r="189" s="1" customFormat="1" ht="15" customHeight="1">
      <c r="B189" s="319"/>
      <c r="C189" s="352" t="s">
        <v>611</v>
      </c>
      <c r="D189" s="296"/>
      <c r="E189" s="296"/>
      <c r="F189" s="318" t="s">
        <v>531</v>
      </c>
      <c r="G189" s="296"/>
      <c r="H189" s="296" t="s">
        <v>612</v>
      </c>
      <c r="I189" s="296" t="s">
        <v>613</v>
      </c>
      <c r="J189" s="353" t="s">
        <v>614</v>
      </c>
      <c r="K189" s="340"/>
    </row>
    <row r="190" s="1" customFormat="1" ht="15" customHeight="1">
      <c r="B190" s="319"/>
      <c r="C190" s="303" t="s">
        <v>39</v>
      </c>
      <c r="D190" s="296"/>
      <c r="E190" s="296"/>
      <c r="F190" s="318" t="s">
        <v>525</v>
      </c>
      <c r="G190" s="296"/>
      <c r="H190" s="293" t="s">
        <v>615</v>
      </c>
      <c r="I190" s="296" t="s">
        <v>616</v>
      </c>
      <c r="J190" s="296"/>
      <c r="K190" s="340"/>
    </row>
    <row r="191" s="1" customFormat="1" ht="15" customHeight="1">
      <c r="B191" s="319"/>
      <c r="C191" s="303" t="s">
        <v>617</v>
      </c>
      <c r="D191" s="296"/>
      <c r="E191" s="296"/>
      <c r="F191" s="318" t="s">
        <v>525</v>
      </c>
      <c r="G191" s="296"/>
      <c r="H191" s="296" t="s">
        <v>618</v>
      </c>
      <c r="I191" s="296" t="s">
        <v>560</v>
      </c>
      <c r="J191" s="296"/>
      <c r="K191" s="340"/>
    </row>
    <row r="192" s="1" customFormat="1" ht="15" customHeight="1">
      <c r="B192" s="319"/>
      <c r="C192" s="303" t="s">
        <v>619</v>
      </c>
      <c r="D192" s="296"/>
      <c r="E192" s="296"/>
      <c r="F192" s="318" t="s">
        <v>525</v>
      </c>
      <c r="G192" s="296"/>
      <c r="H192" s="296" t="s">
        <v>620</v>
      </c>
      <c r="I192" s="296" t="s">
        <v>560</v>
      </c>
      <c r="J192" s="296"/>
      <c r="K192" s="340"/>
    </row>
    <row r="193" s="1" customFormat="1" ht="15" customHeight="1">
      <c r="B193" s="319"/>
      <c r="C193" s="303" t="s">
        <v>621</v>
      </c>
      <c r="D193" s="296"/>
      <c r="E193" s="296"/>
      <c r="F193" s="318" t="s">
        <v>531</v>
      </c>
      <c r="G193" s="296"/>
      <c r="H193" s="296" t="s">
        <v>622</v>
      </c>
      <c r="I193" s="296" t="s">
        <v>560</v>
      </c>
      <c r="J193" s="296"/>
      <c r="K193" s="340"/>
    </row>
    <row r="194" s="1" customFormat="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="1" customFormat="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="1" customFormat="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="1" customFormat="1" ht="21">
      <c r="B199" s="286"/>
      <c r="C199" s="287" t="s">
        <v>623</v>
      </c>
      <c r="D199" s="287"/>
      <c r="E199" s="287"/>
      <c r="F199" s="287"/>
      <c r="G199" s="287"/>
      <c r="H199" s="287"/>
      <c r="I199" s="287"/>
      <c r="J199" s="287"/>
      <c r="K199" s="288"/>
    </row>
    <row r="200" s="1" customFormat="1" ht="25.5" customHeight="1">
      <c r="B200" s="286"/>
      <c r="C200" s="355" t="s">
        <v>624</v>
      </c>
      <c r="D200" s="355"/>
      <c r="E200" s="355"/>
      <c r="F200" s="355" t="s">
        <v>625</v>
      </c>
      <c r="G200" s="356"/>
      <c r="H200" s="355" t="s">
        <v>626</v>
      </c>
      <c r="I200" s="355"/>
      <c r="J200" s="355"/>
      <c r="K200" s="288"/>
    </row>
    <row r="201" s="1" customFormat="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="1" customFormat="1" ht="15" customHeight="1">
      <c r="B202" s="319"/>
      <c r="C202" s="296" t="s">
        <v>616</v>
      </c>
      <c r="D202" s="296"/>
      <c r="E202" s="296"/>
      <c r="F202" s="318" t="s">
        <v>40</v>
      </c>
      <c r="G202" s="296"/>
      <c r="H202" s="296" t="s">
        <v>627</v>
      </c>
      <c r="I202" s="296"/>
      <c r="J202" s="296"/>
      <c r="K202" s="340"/>
    </row>
    <row r="203" s="1" customFormat="1" ht="15" customHeight="1">
      <c r="B203" s="319"/>
      <c r="C203" s="325"/>
      <c r="D203" s="296"/>
      <c r="E203" s="296"/>
      <c r="F203" s="318" t="s">
        <v>41</v>
      </c>
      <c r="G203" s="296"/>
      <c r="H203" s="296" t="s">
        <v>628</v>
      </c>
      <c r="I203" s="296"/>
      <c r="J203" s="296"/>
      <c r="K203" s="340"/>
    </row>
    <row r="204" s="1" customFormat="1" ht="15" customHeight="1">
      <c r="B204" s="319"/>
      <c r="C204" s="325"/>
      <c r="D204" s="296"/>
      <c r="E204" s="296"/>
      <c r="F204" s="318" t="s">
        <v>44</v>
      </c>
      <c r="G204" s="296"/>
      <c r="H204" s="296" t="s">
        <v>629</v>
      </c>
      <c r="I204" s="296"/>
      <c r="J204" s="296"/>
      <c r="K204" s="340"/>
    </row>
    <row r="205" s="1" customFormat="1" ht="15" customHeight="1">
      <c r="B205" s="319"/>
      <c r="C205" s="296"/>
      <c r="D205" s="296"/>
      <c r="E205" s="296"/>
      <c r="F205" s="318" t="s">
        <v>42</v>
      </c>
      <c r="G205" s="296"/>
      <c r="H205" s="296" t="s">
        <v>630</v>
      </c>
      <c r="I205" s="296"/>
      <c r="J205" s="296"/>
      <c r="K205" s="340"/>
    </row>
    <row r="206" s="1" customFormat="1" ht="15" customHeight="1">
      <c r="B206" s="319"/>
      <c r="C206" s="296"/>
      <c r="D206" s="296"/>
      <c r="E206" s="296"/>
      <c r="F206" s="318" t="s">
        <v>43</v>
      </c>
      <c r="G206" s="296"/>
      <c r="H206" s="296" t="s">
        <v>631</v>
      </c>
      <c r="I206" s="296"/>
      <c r="J206" s="296"/>
      <c r="K206" s="340"/>
    </row>
    <row r="207" s="1" customFormat="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="1" customFormat="1" ht="15" customHeight="1">
      <c r="B208" s="319"/>
      <c r="C208" s="296" t="s">
        <v>572</v>
      </c>
      <c r="D208" s="296"/>
      <c r="E208" s="296"/>
      <c r="F208" s="318" t="s">
        <v>76</v>
      </c>
      <c r="G208" s="296"/>
      <c r="H208" s="296" t="s">
        <v>632</v>
      </c>
      <c r="I208" s="296"/>
      <c r="J208" s="296"/>
      <c r="K208" s="340"/>
    </row>
    <row r="209" s="1" customFormat="1" ht="15" customHeight="1">
      <c r="B209" s="319"/>
      <c r="C209" s="325"/>
      <c r="D209" s="296"/>
      <c r="E209" s="296"/>
      <c r="F209" s="318" t="s">
        <v>467</v>
      </c>
      <c r="G209" s="296"/>
      <c r="H209" s="296" t="s">
        <v>468</v>
      </c>
      <c r="I209" s="296"/>
      <c r="J209" s="296"/>
      <c r="K209" s="340"/>
    </row>
    <row r="210" s="1" customFormat="1" ht="15" customHeight="1">
      <c r="B210" s="319"/>
      <c r="C210" s="296"/>
      <c r="D210" s="296"/>
      <c r="E210" s="296"/>
      <c r="F210" s="318" t="s">
        <v>465</v>
      </c>
      <c r="G210" s="296"/>
      <c r="H210" s="296" t="s">
        <v>633</v>
      </c>
      <c r="I210" s="296"/>
      <c r="J210" s="296"/>
      <c r="K210" s="340"/>
    </row>
    <row r="211" s="1" customFormat="1" ht="15" customHeight="1">
      <c r="B211" s="357"/>
      <c r="C211" s="325"/>
      <c r="D211" s="325"/>
      <c r="E211" s="325"/>
      <c r="F211" s="318" t="s">
        <v>469</v>
      </c>
      <c r="G211" s="303"/>
      <c r="H211" s="344" t="s">
        <v>470</v>
      </c>
      <c r="I211" s="344"/>
      <c r="J211" s="344"/>
      <c r="K211" s="358"/>
    </row>
    <row r="212" s="1" customFormat="1" ht="15" customHeight="1">
      <c r="B212" s="357"/>
      <c r="C212" s="325"/>
      <c r="D212" s="325"/>
      <c r="E212" s="325"/>
      <c r="F212" s="318" t="s">
        <v>471</v>
      </c>
      <c r="G212" s="303"/>
      <c r="H212" s="344" t="s">
        <v>634</v>
      </c>
      <c r="I212" s="344"/>
      <c r="J212" s="344"/>
      <c r="K212" s="358"/>
    </row>
    <row r="213" s="1" customFormat="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="1" customFormat="1" ht="15" customHeight="1">
      <c r="B214" s="357"/>
      <c r="C214" s="296" t="s">
        <v>596</v>
      </c>
      <c r="D214" s="325"/>
      <c r="E214" s="325"/>
      <c r="F214" s="318">
        <v>1</v>
      </c>
      <c r="G214" s="303"/>
      <c r="H214" s="344" t="s">
        <v>635</v>
      </c>
      <c r="I214" s="344"/>
      <c r="J214" s="344"/>
      <c r="K214" s="358"/>
    </row>
    <row r="215" s="1" customFormat="1" ht="15" customHeight="1">
      <c r="B215" s="357"/>
      <c r="C215" s="325"/>
      <c r="D215" s="325"/>
      <c r="E215" s="325"/>
      <c r="F215" s="318">
        <v>2</v>
      </c>
      <c r="G215" s="303"/>
      <c r="H215" s="344" t="s">
        <v>636</v>
      </c>
      <c r="I215" s="344"/>
      <c r="J215" s="344"/>
      <c r="K215" s="358"/>
    </row>
    <row r="216" s="1" customFormat="1" ht="15" customHeight="1">
      <c r="B216" s="357"/>
      <c r="C216" s="325"/>
      <c r="D216" s="325"/>
      <c r="E216" s="325"/>
      <c r="F216" s="318">
        <v>3</v>
      </c>
      <c r="G216" s="303"/>
      <c r="H216" s="344" t="s">
        <v>637</v>
      </c>
      <c r="I216" s="344"/>
      <c r="J216" s="344"/>
      <c r="K216" s="358"/>
    </row>
    <row r="217" s="1" customFormat="1" ht="15" customHeight="1">
      <c r="B217" s="357"/>
      <c r="C217" s="325"/>
      <c r="D217" s="325"/>
      <c r="E217" s="325"/>
      <c r="F217" s="318">
        <v>4</v>
      </c>
      <c r="G217" s="303"/>
      <c r="H217" s="344" t="s">
        <v>638</v>
      </c>
      <c r="I217" s="344"/>
      <c r="J217" s="344"/>
      <c r="K217" s="358"/>
    </row>
    <row r="218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2020-06-25T11:59:51Z</dcterms:created>
  <dcterms:modified xsi:type="dcterms:W3CDTF">2020-06-25T11:59:57Z</dcterms:modified>
</cp:coreProperties>
</file>